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1640" activeTab="0"/>
  </bookViews>
  <sheets>
    <sheet name="магістр" sheetId="1" r:id="rId1"/>
  </sheets>
  <definedNames>
    <definedName name="_xlnm.Print_Titles" localSheetId="0">'магістр'!$12:$15</definedName>
    <definedName name="_xlnm.Print_Area" localSheetId="0">'магістр'!$A$2:$P$91</definedName>
  </definedNames>
  <calcPr fullCalcOnLoad="1"/>
</workbook>
</file>

<file path=xl/sharedStrings.xml><?xml version="1.0" encoding="utf-8"?>
<sst xmlns="http://schemas.openxmlformats.org/spreadsheetml/2006/main" count="114" uniqueCount="86">
  <si>
    <t>№   п/п</t>
  </si>
  <si>
    <t>Спеціальність</t>
  </si>
  <si>
    <t>ФАКУЛЬТЕТ ІНОЗЕМНОЇ ФІЛОЛОГІЇ</t>
  </si>
  <si>
    <t>ФАКУЛЬТЕТ ПЕРЕКЛАДОЗНАВСТВА</t>
  </si>
  <si>
    <t>ФАКУЛЬТЕТ ПСИХОЛОГІЇ, ІСТОРІЇ ТА СОЦІОЛОГІЇ</t>
  </si>
  <si>
    <t>Соціальна робота</t>
  </si>
  <si>
    <t>Психологія</t>
  </si>
  <si>
    <t>ФАКУЛЬТЕТ ПРИРОДОЗНАВСТВА, ЗДОРОВ'Я ЛЮДИНИ ТА ТУРИЗМУ</t>
  </si>
  <si>
    <t>Хімія</t>
  </si>
  <si>
    <t>ФАКУЛЬТЕТ БІОЛОГІЇ, ГЕОГРАФІЇ І ЕКОЛОГІЇ</t>
  </si>
  <si>
    <t>Біологія</t>
  </si>
  <si>
    <t>ФАКУЛЬТЕТ ФІЛОЛОГІЇ ТА ЖУРНАЛІСТИКИ</t>
  </si>
  <si>
    <t>ФАКУЛЬТЕТ ФІЗИЧНОГО ВИХОВАННЯ ТА СПОРТУ</t>
  </si>
  <si>
    <t>ФАКУЛЬТЕТ ДОШКІЛЬНОЇ ТА ПОЧАТКОВОЇ ОСВІТИ</t>
  </si>
  <si>
    <t>Дошкільна освіта</t>
  </si>
  <si>
    <t>Початкова освіта</t>
  </si>
  <si>
    <t>ФАКУЛЬТЕТ ЕКОНОМІКИ І МЕНЕДЖМЕНТУ</t>
  </si>
  <si>
    <t>ЮРИДИЧНИЙ ФАКУЛЬТЕТ</t>
  </si>
  <si>
    <t>ФАКУЛЬТЕТ ФІЗИКИ, МАТЕМАТИКИ ТА ІНФОРМАТИКИ</t>
  </si>
  <si>
    <t>ФАКУЛЬТЕТ КУЛЬТУРИ І МИСТЕЦТВ</t>
  </si>
  <si>
    <t>ФАКУЛЬТЕТ ТЕХНОЛОГІЙ ТА СФЕРИ ОБСЛУГОВУВАННЯ</t>
  </si>
  <si>
    <t>Професійна освіта  (Технологія виробництва і переробка продуктів сільського господарства)</t>
  </si>
  <si>
    <t>УЗГОДЖЕНО:</t>
  </si>
  <si>
    <t>Вик. Глущенко О.О.</t>
  </si>
  <si>
    <t>Декани факультетів:</t>
  </si>
  <si>
    <t>Інженерія програмного забезпечення</t>
  </si>
  <si>
    <t xml:space="preserve">Денна форма навчання (за один рік)                                  </t>
  </si>
  <si>
    <t>Шапошникова І.В. _______________________</t>
  </si>
  <si>
    <t>Демецька В.В. __________________________</t>
  </si>
  <si>
    <t>Пилипенко І.О. _________________________</t>
  </si>
  <si>
    <t>Левченко М.Г. _________________________</t>
  </si>
  <si>
    <t>Кедровський Б.Г. ______________________</t>
  </si>
  <si>
    <t>Чепок В.І. ____________________________</t>
  </si>
  <si>
    <t>-</t>
  </si>
  <si>
    <t>Головний бухгалтер _____________________ І.А. Башинський</t>
  </si>
  <si>
    <t>Олексенко В.П. _________________________</t>
  </si>
  <si>
    <t>Петухова Л.Є. __________________________</t>
  </si>
  <si>
    <t>Кузьмич В.І. ___________________________</t>
  </si>
  <si>
    <t>Казанчан А.А.__________________________</t>
  </si>
  <si>
    <t>Омельчук С.А. __________________________</t>
  </si>
  <si>
    <t>Глущенко І.І. ____________________________</t>
  </si>
  <si>
    <t>Соловйов А.І. ____________________________</t>
  </si>
  <si>
    <t>Публічне управління та адміністрування</t>
  </si>
  <si>
    <t>Історія та археологія</t>
  </si>
  <si>
    <t xml:space="preserve">Журналістика </t>
  </si>
  <si>
    <t xml:space="preserve">Комп`ютерні науки та інформаційні технології </t>
  </si>
  <si>
    <t xml:space="preserve">Хореографія </t>
  </si>
  <si>
    <t xml:space="preserve">Музичне мистецтво </t>
  </si>
  <si>
    <t>Образотворче мистецтво, декоративне мистецтво, реставрація</t>
  </si>
  <si>
    <t>Середня освіта (Мова і література англійська)</t>
  </si>
  <si>
    <t xml:space="preserve">Спеціальна освіта </t>
  </si>
  <si>
    <t>Середня освіта (Хімія)</t>
  </si>
  <si>
    <t>Середня освіта (Біологія)</t>
  </si>
  <si>
    <t>Біологія (Ботаніка)</t>
  </si>
  <si>
    <t xml:space="preserve">Екологія </t>
  </si>
  <si>
    <t>Науки про землю</t>
  </si>
  <si>
    <t>Соціальна робота (Соціальна педагогіка)</t>
  </si>
  <si>
    <t>Середня освіта (Історія)</t>
  </si>
  <si>
    <t>Філологія (Українська)</t>
  </si>
  <si>
    <t>Середня освіта (Фізичне виховання)</t>
  </si>
  <si>
    <t>Право</t>
  </si>
  <si>
    <t>Економіка (Економічна теорія)</t>
  </si>
  <si>
    <t>Економіка (Економіка підприємства)</t>
  </si>
  <si>
    <t>Середня освіта (Математика)</t>
  </si>
  <si>
    <t>Середня освіта (Фізика)</t>
  </si>
  <si>
    <t>Середня освіта (Технологічна освіта)</t>
  </si>
  <si>
    <t>Філологія (Російська)</t>
  </si>
  <si>
    <t>Філологія (Німецька)</t>
  </si>
  <si>
    <t>Філологія (Англійська)</t>
  </si>
  <si>
    <t>Філологія (Іспанська)</t>
  </si>
  <si>
    <t>Філологія (Переклад)</t>
  </si>
  <si>
    <t>Вартість навчання у  2016-2017 навчальному році  за напрямами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ступінь вищої освіти магістр</t>
  </si>
  <si>
    <t>Додаток 3</t>
  </si>
  <si>
    <t>ЗАТВЕРДЖУЮ</t>
  </si>
  <si>
    <t>Ректор університету</t>
  </si>
  <si>
    <t>_____________________ В.М. Стратонов</t>
  </si>
  <si>
    <t>Менеджмент (Бізнес адміністрування)</t>
  </si>
  <si>
    <t xml:space="preserve">Менеджмент (Управління навчальним закладом (за типом) </t>
  </si>
  <si>
    <t>За один рік</t>
  </si>
  <si>
    <t xml:space="preserve">Заочна форма навчання                                         </t>
  </si>
  <si>
    <t xml:space="preserve">Денна форма навчання                                         </t>
  </si>
  <si>
    <t>За весь період навчання до отримання ступеня вищої освіти "магістр"</t>
  </si>
  <si>
    <t>В.о. декана факультету:</t>
  </si>
  <si>
    <t>Середня освіта (Географія)</t>
  </si>
  <si>
    <t>Туризм</t>
  </si>
  <si>
    <t xml:space="preserve">Фізична реабілітація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</si>
</sst>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00000000000000000"/>
    <numFmt numFmtId="200" formatCode="#,##0.0"/>
    <numFmt numFmtId="201" formatCode="0.0"/>
    <numFmt numFmtId="202" formatCode="0.0%"/>
    <numFmt numFmtId="203" formatCode="0.0000"/>
    <numFmt numFmtId="204" formatCode="0.00000"/>
    <numFmt numFmtId="205" formatCode="0.000"/>
    <numFmt numFmtId="206" formatCode="#,##0.00\ &quot;грн.&quot;"/>
    <numFmt numFmtId="207" formatCode="#,##0.0;[Red]#,##0.0"/>
    <numFmt numFmtId="208" formatCode="#,##0;[Red]#,##0"/>
    <numFmt numFmtId="209" formatCode="0.0;[Red]0.0"/>
    <numFmt numFmtId="210" formatCode="0;[Red]0"/>
  </numFmts>
  <fonts count="4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color indexed="9"/>
      <name val="Arial Cyr"/>
      <family val="0"/>
    </font>
    <font>
      <b/>
      <i/>
      <sz val="10"/>
      <name val="Arial Cyr"/>
      <family val="0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53" applyFill="1">
      <alignment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2" fillId="0" borderId="0" xfId="53" applyFill="1" applyAlignment="1">
      <alignment horizontal="center" vertical="center"/>
      <protection/>
    </xf>
    <xf numFmtId="0" fontId="2" fillId="0" borderId="0" xfId="53" applyFill="1" applyAlignment="1">
      <alignment horizontal="left" vertical="center"/>
      <protection/>
    </xf>
    <xf numFmtId="0" fontId="4" fillId="0" borderId="0" xfId="53" applyFont="1" applyFill="1" applyAlignment="1">
      <alignment horizontal="left" vertical="center"/>
      <protection/>
    </xf>
    <xf numFmtId="0" fontId="6" fillId="0" borderId="0" xfId="53" applyFont="1" applyFill="1" applyAlignment="1">
      <alignment vertical="center" wrapText="1"/>
      <protection/>
    </xf>
    <xf numFmtId="0" fontId="7" fillId="0" borderId="0" xfId="53" applyFont="1" applyFill="1" applyAlignment="1">
      <alignment horizontal="center" vertical="center"/>
      <protection/>
    </xf>
    <xf numFmtId="0" fontId="5" fillId="0" borderId="0" xfId="53" applyFont="1" applyFill="1" applyAlignment="1">
      <alignment horizontal="left" vertical="center"/>
      <protection/>
    </xf>
    <xf numFmtId="0" fontId="2" fillId="0" borderId="0" xfId="53" applyFill="1" applyBorder="1">
      <alignment/>
      <protection/>
    </xf>
    <xf numFmtId="3" fontId="5" fillId="0" borderId="10" xfId="53" applyNumberFormat="1" applyFont="1" applyFill="1" applyBorder="1" applyAlignment="1">
      <alignment horizontal="left" vertical="center" wrapText="1"/>
      <protection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3" fontId="7" fillId="0" borderId="1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>
      <alignment/>
      <protection/>
    </xf>
    <xf numFmtId="0" fontId="11" fillId="0" borderId="0" xfId="53" applyFont="1" applyFill="1" applyBorder="1">
      <alignment/>
      <protection/>
    </xf>
    <xf numFmtId="0" fontId="7" fillId="0" borderId="0" xfId="53" applyFont="1" applyFill="1" applyAlignment="1">
      <alignment horizontal="left" vertical="center"/>
      <protection/>
    </xf>
    <xf numFmtId="0" fontId="12" fillId="0" borderId="0" xfId="53" applyFont="1" applyFill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3" fontId="7" fillId="0" borderId="10" xfId="53" applyNumberFormat="1" applyFont="1" applyFill="1" applyBorder="1" applyAlignment="1">
      <alignment horizontal="center"/>
      <protection/>
    </xf>
    <xf numFmtId="0" fontId="9" fillId="0" borderId="11" xfId="53" applyFont="1" applyFill="1" applyBorder="1" applyAlignment="1">
      <alignment vertical="center" wrapText="1"/>
      <protection/>
    </xf>
    <xf numFmtId="0" fontId="9" fillId="0" borderId="12" xfId="53" applyFont="1" applyFill="1" applyBorder="1" applyAlignment="1">
      <alignment vertical="center" wrapText="1"/>
      <protection/>
    </xf>
    <xf numFmtId="0" fontId="9" fillId="0" borderId="13" xfId="53" applyFont="1" applyFill="1" applyBorder="1" applyAlignment="1">
      <alignment vertical="center" wrapText="1"/>
      <protection/>
    </xf>
    <xf numFmtId="0" fontId="9" fillId="0" borderId="14" xfId="53" applyFont="1" applyFill="1" applyBorder="1" applyAlignment="1">
      <alignment vertical="center" wrapText="1"/>
      <protection/>
    </xf>
    <xf numFmtId="0" fontId="9" fillId="0" borderId="15" xfId="53" applyFont="1" applyFill="1" applyBorder="1" applyAlignment="1">
      <alignment vertical="center" wrapText="1"/>
      <protection/>
    </xf>
    <xf numFmtId="0" fontId="2" fillId="0" borderId="0" xfId="53" applyFont="1" applyFill="1">
      <alignment/>
      <protection/>
    </xf>
    <xf numFmtId="0" fontId="31" fillId="0" borderId="0" xfId="53" applyFont="1" applyFill="1" applyBorder="1">
      <alignment/>
      <protection/>
    </xf>
    <xf numFmtId="0" fontId="32" fillId="0" borderId="0" xfId="53" applyFont="1" applyFill="1" applyBorder="1">
      <alignment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33" fillId="0" borderId="0" xfId="53" applyFont="1" applyFill="1" applyBorder="1">
      <alignment/>
      <protection/>
    </xf>
    <xf numFmtId="0" fontId="31" fillId="0" borderId="0" xfId="53" applyFont="1" applyBorder="1">
      <alignment/>
      <protection/>
    </xf>
    <xf numFmtId="0" fontId="34" fillId="0" borderId="0" xfId="53" applyFont="1" applyBorder="1">
      <alignment/>
      <protection/>
    </xf>
    <xf numFmtId="0" fontId="12" fillId="0" borderId="0" xfId="53" applyFont="1" applyFill="1" applyBorder="1" applyAlignment="1">
      <alignment horizontal="left" vertical="center"/>
      <protection/>
    </xf>
    <xf numFmtId="0" fontId="2" fillId="0" borderId="0" xfId="53" applyFont="1" applyFill="1" applyBorder="1">
      <alignment/>
      <protection/>
    </xf>
    <xf numFmtId="0" fontId="34" fillId="0" borderId="0" xfId="53" applyFont="1" applyFill="1" applyBorder="1">
      <alignment/>
      <protection/>
    </xf>
    <xf numFmtId="0" fontId="7" fillId="0" borderId="16" xfId="53" applyFont="1" applyFill="1" applyBorder="1" applyAlignment="1">
      <alignment horizontal="left" vertical="center" wrapText="1"/>
      <protection/>
    </xf>
    <xf numFmtId="0" fontId="5" fillId="0" borderId="15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35" fillId="0" borderId="0" xfId="53" applyFont="1" applyFill="1">
      <alignment/>
      <protection/>
    </xf>
    <xf numFmtId="0" fontId="36" fillId="0" borderId="0" xfId="53" applyFont="1" applyFill="1" applyBorder="1" applyAlignment="1">
      <alignment horizontal="left" vertical="center" wrapText="1"/>
      <protection/>
    </xf>
    <xf numFmtId="3" fontId="36" fillId="0" borderId="0" xfId="53" applyNumberFormat="1" applyFont="1" applyFill="1" applyBorder="1" applyAlignment="1">
      <alignment horizontal="center" vertical="center" wrapText="1"/>
      <protection/>
    </xf>
    <xf numFmtId="3" fontId="32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right" vertical="center" wrapText="1"/>
      <protection/>
    </xf>
    <xf numFmtId="3" fontId="37" fillId="0" borderId="1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vertical="center" wrapText="1"/>
      <protection/>
    </xf>
    <xf numFmtId="0" fontId="2" fillId="0" borderId="10" xfId="53" applyFill="1" applyBorder="1">
      <alignment/>
      <protection/>
    </xf>
    <xf numFmtId="0" fontId="9" fillId="0" borderId="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left" vertical="center" wrapText="1"/>
      <protection/>
    </xf>
    <xf numFmtId="0" fontId="9" fillId="0" borderId="14" xfId="53" applyFont="1" applyFill="1" applyBorder="1" applyAlignment="1">
      <alignment horizontal="left" vertical="center" wrapText="1"/>
      <protection/>
    </xf>
    <xf numFmtId="0" fontId="11" fillId="0" borderId="0" xfId="53" applyFont="1" applyFill="1" applyBorder="1" applyAlignment="1">
      <alignment horizontal="left" vertical="center"/>
      <protection/>
    </xf>
    <xf numFmtId="0" fontId="7" fillId="0" borderId="0" xfId="53" applyFont="1" applyFill="1" applyBorder="1" applyAlignment="1">
      <alignment horizontal="left"/>
      <protection/>
    </xf>
    <xf numFmtId="0" fontId="11" fillId="0" borderId="0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0" xfId="53" applyFont="1" applyFill="1" applyAlignment="1">
      <alignment horizontal="left" vertical="center"/>
      <protection/>
    </xf>
    <xf numFmtId="0" fontId="5" fillId="0" borderId="0" xfId="53" applyFont="1" applyFill="1" applyAlignment="1">
      <alignment horizontal="right" vertical="center"/>
      <protection/>
    </xf>
    <xf numFmtId="0" fontId="5" fillId="0" borderId="0" xfId="53" applyFont="1" applyFill="1" applyAlignment="1">
      <alignment horizontal="right"/>
      <protection/>
    </xf>
    <xf numFmtId="0" fontId="6" fillId="0" borderId="0" xfId="53" applyFont="1" applyFill="1" applyAlignment="1">
      <alignment horizontal="righ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39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ill="1" applyBorder="1" applyAlignment="1">
      <alignment horizontal="center" vertical="center"/>
      <protection/>
    </xf>
    <xf numFmtId="0" fontId="2" fillId="0" borderId="18" xfId="53" applyFont="1" applyFill="1" applyBorder="1" applyAlignment="1">
      <alignment horizontal="center" vertical="center"/>
      <protection/>
    </xf>
    <xf numFmtId="0" fontId="2" fillId="0" borderId="19" xfId="53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38" fillId="0" borderId="0" xfId="53" applyFont="1" applyFill="1" applyAlignment="1">
      <alignment horizontal="right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left" vertical="center" wrapText="1"/>
      <protection/>
    </xf>
    <xf numFmtId="3" fontId="5" fillId="0" borderId="14" xfId="53" applyNumberFormat="1" applyFont="1" applyFill="1" applyBorder="1" applyAlignment="1">
      <alignment horizontal="center" vertical="center" wrapText="1"/>
      <protection/>
    </xf>
    <xf numFmtId="3" fontId="7" fillId="0" borderId="14" xfId="53" applyNumberFormat="1" applyFont="1" applyFill="1" applyBorder="1" applyAlignment="1">
      <alignment horizontal="center" vertical="center"/>
      <protection/>
    </xf>
    <xf numFmtId="3" fontId="5" fillId="0" borderId="15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калаври 2011-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B2:P254"/>
  <sheetViews>
    <sheetView tabSelected="1" zoomScalePageLayoutView="0" workbookViewId="0" topLeftCell="B22">
      <pane xSplit="22215" topLeftCell="V2" activePane="topLeft" state="split"/>
      <selection pane="topLeft" activeCell="L42" sqref="L42:L43"/>
      <selection pane="topRight" activeCell="V4" sqref="V4"/>
    </sheetView>
  </sheetViews>
  <sheetFormatPr defaultColWidth="9.140625" defaultRowHeight="12.75" outlineLevelRow="1"/>
  <cols>
    <col min="1" max="1" width="9.140625" style="1" customWidth="1"/>
    <col min="2" max="2" width="3.7109375" style="3" customWidth="1"/>
    <col min="3" max="3" width="56.00390625" style="4" customWidth="1"/>
    <col min="4" max="5" width="20.8515625" style="4" hidden="1" customWidth="1"/>
    <col min="6" max="6" width="20.421875" style="1" hidden="1" customWidth="1"/>
    <col min="7" max="7" width="15.28125" style="1" customWidth="1"/>
    <col min="8" max="8" width="15.57421875" style="1" hidden="1" customWidth="1"/>
    <col min="9" max="9" width="18.57421875" style="4" hidden="1" customWidth="1"/>
    <col min="10" max="10" width="17.140625" style="4" customWidth="1"/>
    <col min="11" max="12" width="17.00390625" style="1" customWidth="1"/>
    <col min="13" max="16384" width="9.140625" style="1" customWidth="1"/>
  </cols>
  <sheetData>
    <row r="1" ht="19.5" customHeight="1" hidden="1"/>
    <row r="2" spans="2:11" ht="21.75" customHeight="1" hidden="1">
      <c r="B2" s="59"/>
      <c r="C2" s="59"/>
      <c r="D2" s="60"/>
      <c r="E2" s="60"/>
      <c r="F2" s="60"/>
      <c r="G2" s="60"/>
      <c r="H2" s="60"/>
      <c r="I2" s="60"/>
      <c r="J2" s="60"/>
      <c r="K2" s="60"/>
    </row>
    <row r="3" spans="3:11" ht="16.5" customHeight="1" hidden="1">
      <c r="C3" s="5"/>
      <c r="E3" s="61"/>
      <c r="F3" s="61"/>
      <c r="G3" s="61"/>
      <c r="H3" s="61"/>
      <c r="I3" s="61"/>
      <c r="J3" s="61"/>
      <c r="K3" s="61"/>
    </row>
    <row r="4" spans="3:11" ht="10.5" customHeight="1" hidden="1">
      <c r="C4" s="5"/>
      <c r="E4" s="62"/>
      <c r="F4" s="62"/>
      <c r="G4" s="62"/>
      <c r="H4" s="62"/>
      <c r="I4" s="62"/>
      <c r="J4" s="62"/>
      <c r="K4" s="62"/>
    </row>
    <row r="5" spans="3:11" ht="9.75" customHeight="1" hidden="1">
      <c r="C5" s="5"/>
      <c r="D5" s="6"/>
      <c r="E5" s="62"/>
      <c r="F5" s="62"/>
      <c r="G5" s="62"/>
      <c r="H5" s="62"/>
      <c r="I5" s="62"/>
      <c r="J5" s="62"/>
      <c r="K5" s="62"/>
    </row>
    <row r="6" spans="2:11" ht="10.5" customHeight="1" hidden="1">
      <c r="B6" s="7"/>
      <c r="C6" s="8"/>
      <c r="D6" s="6"/>
      <c r="E6" s="62"/>
      <c r="F6" s="62"/>
      <c r="G6" s="62"/>
      <c r="H6" s="62"/>
      <c r="I6" s="62"/>
      <c r="J6" s="62"/>
      <c r="K6" s="62"/>
    </row>
    <row r="7" spans="2:12" ht="20.25" customHeight="1">
      <c r="B7" s="7"/>
      <c r="C7" s="8"/>
      <c r="D7" s="6"/>
      <c r="E7" s="44"/>
      <c r="F7" s="44"/>
      <c r="G7" s="62" t="s">
        <v>72</v>
      </c>
      <c r="H7" s="62"/>
      <c r="I7" s="62"/>
      <c r="J7" s="62"/>
      <c r="K7" s="62"/>
      <c r="L7" s="62"/>
    </row>
    <row r="8" spans="2:12" ht="22.5" customHeight="1">
      <c r="B8" s="7"/>
      <c r="C8" s="8"/>
      <c r="D8" s="6"/>
      <c r="E8" s="44"/>
      <c r="F8" s="44"/>
      <c r="G8" s="62" t="s">
        <v>73</v>
      </c>
      <c r="H8" s="62"/>
      <c r="I8" s="62"/>
      <c r="J8" s="62"/>
      <c r="K8" s="62"/>
      <c r="L8" s="62"/>
    </row>
    <row r="9" spans="2:12" ht="20.25" customHeight="1">
      <c r="B9" s="7"/>
      <c r="C9" s="8"/>
      <c r="D9" s="6"/>
      <c r="E9" s="44"/>
      <c r="F9" s="44"/>
      <c r="G9" s="62" t="s">
        <v>74</v>
      </c>
      <c r="H9" s="62"/>
      <c r="I9" s="62"/>
      <c r="J9" s="62"/>
      <c r="K9" s="62"/>
      <c r="L9" s="62"/>
    </row>
    <row r="10" spans="2:12" ht="17.25" customHeight="1">
      <c r="B10" s="73" t="s">
        <v>75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2:12" ht="117" customHeight="1">
      <c r="B11" s="74" t="s">
        <v>71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2:13" ht="30" customHeight="1">
      <c r="B12" s="64" t="s">
        <v>0</v>
      </c>
      <c r="C12" s="63" t="s">
        <v>1</v>
      </c>
      <c r="D12" s="21" t="s">
        <v>26</v>
      </c>
      <c r="G12" s="69" t="s">
        <v>80</v>
      </c>
      <c r="H12" s="70"/>
      <c r="I12" s="70"/>
      <c r="J12" s="70"/>
      <c r="K12" s="63" t="s">
        <v>79</v>
      </c>
      <c r="L12" s="63"/>
      <c r="M12" s="48"/>
    </row>
    <row r="13" spans="2:12" ht="32.25" customHeight="1">
      <c r="B13" s="64"/>
      <c r="C13" s="63"/>
      <c r="D13" s="22"/>
      <c r="G13" s="67" t="s">
        <v>78</v>
      </c>
      <c r="H13" s="3"/>
      <c r="I13" s="46"/>
      <c r="J13" s="71" t="s">
        <v>81</v>
      </c>
      <c r="K13" s="65" t="s">
        <v>78</v>
      </c>
      <c r="L13" s="72" t="s">
        <v>81</v>
      </c>
    </row>
    <row r="14" spans="2:16" ht="45" customHeight="1">
      <c r="B14" s="64"/>
      <c r="C14" s="63"/>
      <c r="D14" s="23"/>
      <c r="G14" s="68"/>
      <c r="H14" s="3"/>
      <c r="I14" s="47"/>
      <c r="J14" s="71"/>
      <c r="K14" s="66"/>
      <c r="L14" s="72"/>
      <c r="M14" s="57"/>
      <c r="N14" s="58"/>
      <c r="O14" s="58"/>
      <c r="P14" s="58"/>
    </row>
    <row r="15" spans="2:16" s="26" customFormat="1" ht="15" customHeight="1">
      <c r="B15" s="19">
        <v>1</v>
      </c>
      <c r="C15" s="19">
        <v>2</v>
      </c>
      <c r="D15" s="19">
        <v>3</v>
      </c>
      <c r="E15" s="19">
        <v>3</v>
      </c>
      <c r="F15" s="39">
        <v>7</v>
      </c>
      <c r="G15" s="39">
        <v>3</v>
      </c>
      <c r="H15" s="39">
        <v>5</v>
      </c>
      <c r="I15" s="19">
        <v>6</v>
      </c>
      <c r="J15" s="51">
        <v>4</v>
      </c>
      <c r="K15" s="39">
        <v>5</v>
      </c>
      <c r="L15" s="39">
        <v>6</v>
      </c>
      <c r="M15" s="58"/>
      <c r="N15" s="58"/>
      <c r="O15" s="58"/>
      <c r="P15" s="58"/>
    </row>
    <row r="16" spans="2:16" ht="20.25" customHeight="1">
      <c r="B16" s="52" t="s">
        <v>2</v>
      </c>
      <c r="C16" s="53"/>
      <c r="D16" s="53"/>
      <c r="E16" s="53"/>
      <c r="F16" s="24"/>
      <c r="G16" s="24"/>
      <c r="H16" s="24"/>
      <c r="I16" s="25"/>
      <c r="J16" s="50"/>
      <c r="K16" s="9"/>
      <c r="L16" s="49"/>
      <c r="M16" s="58"/>
      <c r="N16" s="58"/>
      <c r="O16" s="58"/>
      <c r="P16" s="58"/>
    </row>
    <row r="17" spans="2:12" ht="15" customHeight="1">
      <c r="B17" s="19">
        <v>1</v>
      </c>
      <c r="C17" s="10" t="s">
        <v>66</v>
      </c>
      <c r="D17" s="11">
        <v>11900</v>
      </c>
      <c r="E17" s="11">
        <f>11900*1.06</f>
        <v>12614</v>
      </c>
      <c r="F17" s="11">
        <f>11900*1.06</f>
        <v>12614</v>
      </c>
      <c r="G17" s="11">
        <v>13880</v>
      </c>
      <c r="H17" s="11">
        <v>13875</v>
      </c>
      <c r="I17" s="11">
        <f>11900*1.06</f>
        <v>12614</v>
      </c>
      <c r="J17" s="11">
        <f>G17*2</f>
        <v>27760</v>
      </c>
      <c r="K17" s="11">
        <f>I17*1.1</f>
        <v>13875.400000000001</v>
      </c>
      <c r="L17" s="11">
        <f>K17*2-1</f>
        <v>27749.800000000003</v>
      </c>
    </row>
    <row r="18" spans="2:12" ht="15" customHeight="1">
      <c r="B18" s="19">
        <v>2</v>
      </c>
      <c r="C18" s="13" t="s">
        <v>67</v>
      </c>
      <c r="D18" s="11">
        <v>12750</v>
      </c>
      <c r="E18" s="11">
        <f>12750*1.06</f>
        <v>13515</v>
      </c>
      <c r="F18" s="11">
        <f>12750*1.06</f>
        <v>13515</v>
      </c>
      <c r="G18" s="11">
        <v>14870</v>
      </c>
      <c r="H18" s="11">
        <f>14866+1</f>
        <v>14867</v>
      </c>
      <c r="I18" s="11">
        <f>12750*1.06</f>
        <v>13515</v>
      </c>
      <c r="J18" s="11">
        <f>G18*2</f>
        <v>29740</v>
      </c>
      <c r="K18" s="11">
        <f>I18*1.1</f>
        <v>14866.500000000002</v>
      </c>
      <c r="L18" s="11">
        <f>K18*2+1</f>
        <v>29734.000000000004</v>
      </c>
    </row>
    <row r="19" spans="2:12" ht="15" customHeight="1">
      <c r="B19" s="19">
        <v>3</v>
      </c>
      <c r="C19" s="10" t="s">
        <v>68</v>
      </c>
      <c r="D19" s="11">
        <v>14200</v>
      </c>
      <c r="E19" s="11">
        <f>14200*1.06</f>
        <v>15052</v>
      </c>
      <c r="F19" s="14">
        <v>14200</v>
      </c>
      <c r="G19" s="11">
        <v>16600</v>
      </c>
      <c r="H19" s="14">
        <v>16557</v>
      </c>
      <c r="I19" s="11" t="s">
        <v>33</v>
      </c>
      <c r="J19" s="11">
        <f>G19*2</f>
        <v>33200</v>
      </c>
      <c r="K19" s="11" t="s">
        <v>33</v>
      </c>
      <c r="L19" s="11" t="s">
        <v>33</v>
      </c>
    </row>
    <row r="20" spans="2:12" ht="15" customHeight="1">
      <c r="B20" s="19">
        <v>4</v>
      </c>
      <c r="C20" s="10" t="s">
        <v>49</v>
      </c>
      <c r="D20" s="11">
        <v>14200</v>
      </c>
      <c r="E20" s="11">
        <f>14200*1.06</f>
        <v>15052</v>
      </c>
      <c r="F20" s="14">
        <v>14200</v>
      </c>
      <c r="G20" s="11">
        <v>16600</v>
      </c>
      <c r="H20" s="14">
        <v>16557</v>
      </c>
      <c r="I20" s="11">
        <f>14200*1.06</f>
        <v>15052</v>
      </c>
      <c r="J20" s="11">
        <f>G20*2</f>
        <v>33200</v>
      </c>
      <c r="K20" s="11">
        <f>I20*1.1</f>
        <v>16557.2</v>
      </c>
      <c r="L20" s="11">
        <f>K20*2</f>
        <v>33114.4</v>
      </c>
    </row>
    <row r="21" spans="2:12" ht="20.25" customHeight="1">
      <c r="B21" s="52" t="s">
        <v>3</v>
      </c>
      <c r="C21" s="53"/>
      <c r="D21" s="53"/>
      <c r="E21" s="53"/>
      <c r="F21" s="24"/>
      <c r="G21" s="11"/>
      <c r="H21" s="24"/>
      <c r="I21" s="25"/>
      <c r="J21" s="25"/>
      <c r="K21" s="11"/>
      <c r="L21" s="11"/>
    </row>
    <row r="22" spans="2:12" ht="15" customHeight="1">
      <c r="B22" s="19">
        <v>1</v>
      </c>
      <c r="C22" s="10" t="s">
        <v>49</v>
      </c>
      <c r="D22" s="11">
        <v>14200</v>
      </c>
      <c r="E22" s="11">
        <f>14200*1.06</f>
        <v>15052</v>
      </c>
      <c r="F22" s="12"/>
      <c r="G22" s="11">
        <v>16600</v>
      </c>
      <c r="H22" s="20">
        <f>E22*1.1</f>
        <v>16557.2</v>
      </c>
      <c r="I22" s="11" t="s">
        <v>33</v>
      </c>
      <c r="J22" s="11">
        <f>G22*2</f>
        <v>33200</v>
      </c>
      <c r="K22" s="11" t="s">
        <v>33</v>
      </c>
      <c r="L22" s="11" t="s">
        <v>33</v>
      </c>
    </row>
    <row r="23" spans="2:16" ht="15" customHeight="1">
      <c r="B23" s="19">
        <v>2</v>
      </c>
      <c r="C23" s="10" t="s">
        <v>68</v>
      </c>
      <c r="D23" s="11">
        <v>14200</v>
      </c>
      <c r="E23" s="11">
        <f>14200*1.06</f>
        <v>15052</v>
      </c>
      <c r="F23" s="12"/>
      <c r="G23" s="11">
        <v>16600</v>
      </c>
      <c r="H23" s="20">
        <f>E23*1.1</f>
        <v>16557.2</v>
      </c>
      <c r="I23" s="11" t="s">
        <v>33</v>
      </c>
      <c r="J23" s="11">
        <f>G23*2</f>
        <v>33200</v>
      </c>
      <c r="K23" s="11" t="s">
        <v>33</v>
      </c>
      <c r="L23" s="11" t="s">
        <v>33</v>
      </c>
      <c r="P23" s="9"/>
    </row>
    <row r="24" spans="2:12" ht="15" customHeight="1">
      <c r="B24" s="19">
        <v>3</v>
      </c>
      <c r="C24" s="10" t="s">
        <v>69</v>
      </c>
      <c r="D24" s="11">
        <v>14200</v>
      </c>
      <c r="E24" s="11">
        <f>14200*1.06</f>
        <v>15052</v>
      </c>
      <c r="F24" s="11">
        <f>14200*1.06</f>
        <v>15052</v>
      </c>
      <c r="G24" s="11">
        <v>16600</v>
      </c>
      <c r="H24" s="20">
        <f>E24*1.1</f>
        <v>16557.2</v>
      </c>
      <c r="I24" s="11">
        <f>14200*1.06</f>
        <v>15052</v>
      </c>
      <c r="J24" s="11">
        <f>G24*2</f>
        <v>33200</v>
      </c>
      <c r="K24" s="11">
        <f>I24*1.1</f>
        <v>16557.2</v>
      </c>
      <c r="L24" s="11">
        <f>K24*2</f>
        <v>33114.4</v>
      </c>
    </row>
    <row r="25" spans="2:12" ht="15" customHeight="1">
      <c r="B25" s="19">
        <v>4</v>
      </c>
      <c r="C25" s="10" t="s">
        <v>70</v>
      </c>
      <c r="D25" s="11">
        <v>14388</v>
      </c>
      <c r="E25" s="11">
        <f>14388*1.06</f>
        <v>15251.28</v>
      </c>
      <c r="F25" s="12"/>
      <c r="G25" s="11">
        <v>16800</v>
      </c>
      <c r="H25" s="20">
        <f>E25*1.1</f>
        <v>16776.408000000003</v>
      </c>
      <c r="I25" s="20">
        <v>15251</v>
      </c>
      <c r="J25" s="20">
        <f>G25*1.5</f>
        <v>25200</v>
      </c>
      <c r="K25" s="11">
        <f>I25*1.1</f>
        <v>16776.100000000002</v>
      </c>
      <c r="L25" s="11">
        <f>K25*1.5</f>
        <v>25164.15</v>
      </c>
    </row>
    <row r="26" spans="2:12" ht="20.25" customHeight="1">
      <c r="B26" s="52" t="s">
        <v>4</v>
      </c>
      <c r="C26" s="53"/>
      <c r="D26" s="53"/>
      <c r="E26" s="53"/>
      <c r="F26" s="24"/>
      <c r="G26" s="11"/>
      <c r="H26" s="24"/>
      <c r="I26" s="25"/>
      <c r="J26" s="25"/>
      <c r="K26" s="11"/>
      <c r="L26" s="11"/>
    </row>
    <row r="27" spans="2:12" ht="15" customHeight="1">
      <c r="B27" s="2">
        <v>1</v>
      </c>
      <c r="C27" s="13" t="s">
        <v>56</v>
      </c>
      <c r="D27" s="11">
        <v>11509</v>
      </c>
      <c r="E27" s="11">
        <v>11877</v>
      </c>
      <c r="F27" s="11">
        <v>11877</v>
      </c>
      <c r="G27" s="11">
        <v>13066</v>
      </c>
      <c r="H27" s="11" t="s">
        <v>33</v>
      </c>
      <c r="I27" s="11">
        <v>11877</v>
      </c>
      <c r="J27" s="11">
        <f>G27*1.5</f>
        <v>19599</v>
      </c>
      <c r="K27" s="11">
        <v>13066</v>
      </c>
      <c r="L27" s="11">
        <f>K27*1.5</f>
        <v>19599</v>
      </c>
    </row>
    <row r="28" spans="2:12" ht="15" customHeight="1">
      <c r="B28" s="2">
        <v>2</v>
      </c>
      <c r="C28" s="13" t="s">
        <v>5</v>
      </c>
      <c r="D28" s="11">
        <v>11509</v>
      </c>
      <c r="E28" s="11">
        <v>11877</v>
      </c>
      <c r="F28" s="14"/>
      <c r="G28" s="11">
        <v>13066</v>
      </c>
      <c r="H28" s="14">
        <f>E28*1.1</f>
        <v>13064.7</v>
      </c>
      <c r="I28" s="11">
        <v>11877</v>
      </c>
      <c r="J28" s="11">
        <f>G28*1.5</f>
        <v>19599</v>
      </c>
      <c r="K28" s="11">
        <v>13066</v>
      </c>
      <c r="L28" s="11">
        <f>K28*1.5</f>
        <v>19599</v>
      </c>
    </row>
    <row r="29" spans="2:12" ht="15" customHeight="1">
      <c r="B29" s="2">
        <v>3</v>
      </c>
      <c r="C29" s="13" t="s">
        <v>57</v>
      </c>
      <c r="D29" s="11">
        <v>11509</v>
      </c>
      <c r="E29" s="11">
        <v>11877</v>
      </c>
      <c r="F29" s="14">
        <v>11509</v>
      </c>
      <c r="G29" s="11">
        <v>13066</v>
      </c>
      <c r="H29" s="14">
        <f>E29*1.1</f>
        <v>13064.7</v>
      </c>
      <c r="I29" s="11">
        <v>11877</v>
      </c>
      <c r="J29" s="11">
        <f>G29*1.5</f>
        <v>19599</v>
      </c>
      <c r="K29" s="11">
        <v>13066</v>
      </c>
      <c r="L29" s="11">
        <f>K29*1.5</f>
        <v>19599</v>
      </c>
    </row>
    <row r="30" spans="2:12" ht="15" customHeight="1">
      <c r="B30" s="2">
        <v>4</v>
      </c>
      <c r="C30" s="13" t="s">
        <v>43</v>
      </c>
      <c r="D30" s="11">
        <v>11509</v>
      </c>
      <c r="E30" s="11">
        <v>11877</v>
      </c>
      <c r="F30" s="14">
        <v>11509</v>
      </c>
      <c r="G30" s="11">
        <v>13066</v>
      </c>
      <c r="H30" s="14">
        <f>E30*1.1</f>
        <v>13064.7</v>
      </c>
      <c r="I30" s="11" t="s">
        <v>33</v>
      </c>
      <c r="J30" s="11">
        <f>G30*1.5</f>
        <v>19599</v>
      </c>
      <c r="K30" s="11" t="s">
        <v>33</v>
      </c>
      <c r="L30" s="11" t="s">
        <v>33</v>
      </c>
    </row>
    <row r="31" spans="2:12" ht="15" customHeight="1">
      <c r="B31" s="2">
        <v>5</v>
      </c>
      <c r="C31" s="10" t="s">
        <v>6</v>
      </c>
      <c r="D31" s="11">
        <v>11880</v>
      </c>
      <c r="E31" s="11">
        <v>13000</v>
      </c>
      <c r="F31" s="14">
        <v>11880</v>
      </c>
      <c r="G31" s="11">
        <f>E31*1.1</f>
        <v>14300.000000000002</v>
      </c>
      <c r="H31" s="14">
        <f>E31*1.1</f>
        <v>14300.000000000002</v>
      </c>
      <c r="I31" s="11">
        <v>13000</v>
      </c>
      <c r="J31" s="11">
        <f>G31*1.5</f>
        <v>21450.000000000004</v>
      </c>
      <c r="K31" s="11">
        <f>I31*1.1</f>
        <v>14300.000000000002</v>
      </c>
      <c r="L31" s="11">
        <f>K31*1.5</f>
        <v>21450.000000000004</v>
      </c>
    </row>
    <row r="32" spans="2:12" ht="33.75" customHeight="1">
      <c r="B32" s="52" t="s">
        <v>7</v>
      </c>
      <c r="C32" s="53"/>
      <c r="D32" s="53"/>
      <c r="E32" s="53"/>
      <c r="F32" s="24"/>
      <c r="G32" s="11"/>
      <c r="H32" s="24"/>
      <c r="I32" s="25"/>
      <c r="J32" s="25"/>
      <c r="K32" s="11"/>
      <c r="L32" s="11"/>
    </row>
    <row r="33" spans="2:12" ht="15" customHeight="1">
      <c r="B33" s="2">
        <v>1</v>
      </c>
      <c r="C33" s="37" t="s">
        <v>50</v>
      </c>
      <c r="D33" s="11">
        <f>8300*1.35</f>
        <v>11205</v>
      </c>
      <c r="E33" s="11">
        <f>11205*1.06</f>
        <v>11877.300000000001</v>
      </c>
      <c r="F33" s="14">
        <f>8300*1.35</f>
        <v>11205</v>
      </c>
      <c r="G33" s="11">
        <v>13066</v>
      </c>
      <c r="H33" s="14">
        <f>E33*1.1</f>
        <v>13065.030000000002</v>
      </c>
      <c r="I33" s="11">
        <f>11205*1.06</f>
        <v>11877.300000000001</v>
      </c>
      <c r="J33" s="11">
        <f>G33*1.5</f>
        <v>19599</v>
      </c>
      <c r="K33" s="11">
        <v>13066</v>
      </c>
      <c r="L33" s="11">
        <f>K33*1.5</f>
        <v>19599</v>
      </c>
    </row>
    <row r="34" spans="2:12" ht="15" customHeight="1">
      <c r="B34" s="2">
        <v>2</v>
      </c>
      <c r="C34" s="13" t="s">
        <v>8</v>
      </c>
      <c r="D34" s="11">
        <f>8300*1.35</f>
        <v>11205</v>
      </c>
      <c r="E34" s="11">
        <f>11205*1.06</f>
        <v>11877.300000000001</v>
      </c>
      <c r="F34" s="14">
        <f>8300*1.35</f>
        <v>11205</v>
      </c>
      <c r="G34" s="11">
        <v>13066</v>
      </c>
      <c r="H34" s="14">
        <f>E34*1.1</f>
        <v>13065.030000000002</v>
      </c>
      <c r="I34" s="11" t="s">
        <v>33</v>
      </c>
      <c r="J34" s="11">
        <f>G34*1.5</f>
        <v>19599</v>
      </c>
      <c r="K34" s="11" t="s">
        <v>33</v>
      </c>
      <c r="L34" s="11" t="s">
        <v>33</v>
      </c>
    </row>
    <row r="35" spans="2:12" ht="15" customHeight="1">
      <c r="B35" s="2">
        <v>3</v>
      </c>
      <c r="C35" s="13" t="s">
        <v>51</v>
      </c>
      <c r="D35" s="11">
        <f>8300*1.35</f>
        <v>11205</v>
      </c>
      <c r="E35" s="11" t="s">
        <v>33</v>
      </c>
      <c r="F35" s="14">
        <f>8300*1.35</f>
        <v>11205</v>
      </c>
      <c r="G35" s="11" t="s">
        <v>33</v>
      </c>
      <c r="H35" s="14" t="s">
        <v>33</v>
      </c>
      <c r="I35" s="11">
        <f>11205*1.06</f>
        <v>11877.300000000001</v>
      </c>
      <c r="J35" s="11" t="s">
        <v>33</v>
      </c>
      <c r="K35" s="11">
        <v>13066</v>
      </c>
      <c r="L35" s="11">
        <f>K35*1.5</f>
        <v>19599</v>
      </c>
    </row>
    <row r="36" spans="2:12" ht="15" customHeight="1">
      <c r="B36" s="2">
        <v>4</v>
      </c>
      <c r="C36" s="75" t="s">
        <v>84</v>
      </c>
      <c r="D36" s="76"/>
      <c r="E36" s="76"/>
      <c r="F36" s="77"/>
      <c r="G36" s="11">
        <v>13066</v>
      </c>
      <c r="H36" s="77"/>
      <c r="I36" s="78"/>
      <c r="J36" s="11">
        <f>G36*1.5</f>
        <v>19599</v>
      </c>
      <c r="K36" s="11">
        <v>13066</v>
      </c>
      <c r="L36" s="11">
        <f>K36*1.5</f>
        <v>19599</v>
      </c>
    </row>
    <row r="37" spans="2:12" ht="15" customHeight="1">
      <c r="B37" s="2">
        <v>5</v>
      </c>
      <c r="C37" s="75" t="s">
        <v>85</v>
      </c>
      <c r="D37" s="76"/>
      <c r="E37" s="76"/>
      <c r="F37" s="77"/>
      <c r="G37" s="11">
        <v>13066</v>
      </c>
      <c r="H37" s="77"/>
      <c r="I37" s="78"/>
      <c r="J37" s="11">
        <f>G37*1.5</f>
        <v>19599</v>
      </c>
      <c r="K37" s="11">
        <v>13066</v>
      </c>
      <c r="L37" s="11">
        <f>K37*1.5</f>
        <v>19599</v>
      </c>
    </row>
    <row r="38" spans="2:12" ht="20.25" customHeight="1">
      <c r="B38" s="52" t="s">
        <v>9</v>
      </c>
      <c r="C38" s="53"/>
      <c r="D38" s="53"/>
      <c r="E38" s="53"/>
      <c r="F38" s="24"/>
      <c r="G38" s="11"/>
      <c r="H38" s="24"/>
      <c r="I38" s="25"/>
      <c r="J38" s="25"/>
      <c r="K38" s="11"/>
      <c r="L38" s="11"/>
    </row>
    <row r="39" spans="2:12" ht="15" customHeight="1">
      <c r="B39" s="19">
        <v>1</v>
      </c>
      <c r="C39" s="13" t="s">
        <v>10</v>
      </c>
      <c r="D39" s="11">
        <v>11205</v>
      </c>
      <c r="E39" s="11">
        <f>11205*1.06</f>
        <v>11877.300000000001</v>
      </c>
      <c r="F39" s="14">
        <v>11205</v>
      </c>
      <c r="G39" s="11">
        <v>13066</v>
      </c>
      <c r="H39" s="14">
        <f>E39*1.1</f>
        <v>13065.030000000002</v>
      </c>
      <c r="I39" s="11">
        <f>11205*1.06</f>
        <v>11877.300000000001</v>
      </c>
      <c r="J39" s="11">
        <f>G39*1.5</f>
        <v>19599</v>
      </c>
      <c r="K39" s="11">
        <v>13066</v>
      </c>
      <c r="L39" s="11">
        <f>K39*1.5</f>
        <v>19599</v>
      </c>
    </row>
    <row r="40" spans="2:12" ht="15" customHeight="1">
      <c r="B40" s="19">
        <v>2</v>
      </c>
      <c r="C40" s="13" t="s">
        <v>52</v>
      </c>
      <c r="D40" s="11">
        <v>11205</v>
      </c>
      <c r="E40" s="11">
        <f>11205*1.06</f>
        <v>11877.300000000001</v>
      </c>
      <c r="F40" s="14">
        <v>11205</v>
      </c>
      <c r="G40" s="11">
        <v>13066</v>
      </c>
      <c r="H40" s="14">
        <f>E40*1.1</f>
        <v>13065.030000000002</v>
      </c>
      <c r="I40" s="11">
        <f>11205*1.06</f>
        <v>11877.300000000001</v>
      </c>
      <c r="J40" s="11">
        <f>G40*1.5</f>
        <v>19599</v>
      </c>
      <c r="K40" s="11">
        <v>13066</v>
      </c>
      <c r="L40" s="11">
        <f>K40*1.5</f>
        <v>19599</v>
      </c>
    </row>
    <row r="41" spans="2:12" ht="15" customHeight="1">
      <c r="B41" s="19">
        <v>3</v>
      </c>
      <c r="C41" s="13" t="s">
        <v>53</v>
      </c>
      <c r="D41" s="11">
        <v>11205</v>
      </c>
      <c r="E41" s="11">
        <f>11205*1.06</f>
        <v>11877.300000000001</v>
      </c>
      <c r="F41" s="11">
        <f>11205*1.06</f>
        <v>11877.300000000001</v>
      </c>
      <c r="G41" s="11">
        <v>13066</v>
      </c>
      <c r="H41" s="14">
        <f>E41*1.1</f>
        <v>13065.030000000002</v>
      </c>
      <c r="I41" s="11">
        <f>11205*1.06</f>
        <v>11877.300000000001</v>
      </c>
      <c r="J41" s="11">
        <f>G41*2</f>
        <v>26132</v>
      </c>
      <c r="K41" s="11">
        <v>13066</v>
      </c>
      <c r="L41" s="11">
        <f>K41*2</f>
        <v>26132</v>
      </c>
    </row>
    <row r="42" spans="2:12" ht="15" customHeight="1">
      <c r="B42" s="19">
        <v>4</v>
      </c>
      <c r="C42" s="13" t="s">
        <v>55</v>
      </c>
      <c r="D42" s="11">
        <v>11205</v>
      </c>
      <c r="E42" s="11">
        <f>11205*1.06</f>
        <v>11877.300000000001</v>
      </c>
      <c r="F42" s="14">
        <v>11205</v>
      </c>
      <c r="G42" s="11">
        <v>13066</v>
      </c>
      <c r="H42" s="14">
        <f>E42*1.1</f>
        <v>13065.030000000002</v>
      </c>
      <c r="I42" s="11">
        <f>11205*1.06</f>
        <v>11877.300000000001</v>
      </c>
      <c r="J42" s="11">
        <f>G42*1.5</f>
        <v>19599</v>
      </c>
      <c r="K42" s="11">
        <v>13066</v>
      </c>
      <c r="L42" s="11">
        <f>K42*1.5</f>
        <v>19599</v>
      </c>
    </row>
    <row r="43" spans="2:12" ht="15" customHeight="1">
      <c r="B43" s="19">
        <v>5</v>
      </c>
      <c r="C43" s="13" t="s">
        <v>83</v>
      </c>
      <c r="D43" s="11"/>
      <c r="E43" s="11"/>
      <c r="F43" s="14"/>
      <c r="G43" s="11">
        <v>13066</v>
      </c>
      <c r="H43" s="14"/>
      <c r="I43" s="11"/>
      <c r="J43" s="11">
        <f>G43*1.5</f>
        <v>19599</v>
      </c>
      <c r="K43" s="11">
        <v>13066</v>
      </c>
      <c r="L43" s="11">
        <f>K43*1.5</f>
        <v>19599</v>
      </c>
    </row>
    <row r="44" spans="2:12" ht="15" customHeight="1">
      <c r="B44" s="19">
        <v>6</v>
      </c>
      <c r="C44" s="10" t="s">
        <v>54</v>
      </c>
      <c r="D44" s="11">
        <v>11205</v>
      </c>
      <c r="E44" s="11">
        <f>11205*1.06</f>
        <v>11877.300000000001</v>
      </c>
      <c r="F44" s="11">
        <f>11205*1.06</f>
        <v>11877.300000000001</v>
      </c>
      <c r="G44" s="11">
        <v>13066</v>
      </c>
      <c r="H44" s="14">
        <f>E44*1.1</f>
        <v>13065.030000000002</v>
      </c>
      <c r="I44" s="11">
        <f>11205*1.06</f>
        <v>11877.300000000001</v>
      </c>
      <c r="J44" s="11">
        <f>G44*1.5</f>
        <v>19599</v>
      </c>
      <c r="K44" s="11">
        <v>13066</v>
      </c>
      <c r="L44" s="11">
        <f>K44*1.5</f>
        <v>19599</v>
      </c>
    </row>
    <row r="45" spans="2:12" ht="20.25" customHeight="1">
      <c r="B45" s="52" t="s">
        <v>11</v>
      </c>
      <c r="C45" s="53"/>
      <c r="D45" s="53"/>
      <c r="E45" s="53"/>
      <c r="F45" s="24"/>
      <c r="G45" s="11"/>
      <c r="H45" s="24"/>
      <c r="I45" s="25"/>
      <c r="J45" s="25"/>
      <c r="K45" s="11"/>
      <c r="L45" s="11"/>
    </row>
    <row r="46" spans="2:12" ht="15" customHeight="1" outlineLevel="1">
      <c r="B46" s="19">
        <v>1</v>
      </c>
      <c r="C46" s="13" t="s">
        <v>58</v>
      </c>
      <c r="D46" s="11">
        <v>12500</v>
      </c>
      <c r="E46" s="11">
        <f>12500*1.06</f>
        <v>13250</v>
      </c>
      <c r="F46" s="14">
        <v>10260</v>
      </c>
      <c r="G46" s="11">
        <f>E46*1.1</f>
        <v>14575.000000000002</v>
      </c>
      <c r="H46" s="14">
        <f>E46*1.1</f>
        <v>14575.000000000002</v>
      </c>
      <c r="I46" s="11">
        <f>10260*1.06</f>
        <v>10875.6</v>
      </c>
      <c r="J46" s="11">
        <f>G46*2</f>
        <v>29150.000000000004</v>
      </c>
      <c r="K46" s="11">
        <f>I46*1.1+1</f>
        <v>11964.160000000002</v>
      </c>
      <c r="L46" s="11">
        <f>K46*2</f>
        <v>23928.320000000003</v>
      </c>
    </row>
    <row r="47" spans="2:12" ht="15" customHeight="1" outlineLevel="1">
      <c r="B47" s="19">
        <v>2</v>
      </c>
      <c r="C47" s="13" t="s">
        <v>44</v>
      </c>
      <c r="D47" s="11"/>
      <c r="E47" s="11">
        <f>11500*1.06</f>
        <v>12190</v>
      </c>
      <c r="F47" s="14"/>
      <c r="G47" s="11">
        <f>E47*1.1</f>
        <v>13409.000000000002</v>
      </c>
      <c r="H47" s="14">
        <f>E47*1.1</f>
        <v>13409.000000000002</v>
      </c>
      <c r="I47" s="11">
        <f>11500*1.06</f>
        <v>12190</v>
      </c>
      <c r="J47" s="11">
        <f>G47*2</f>
        <v>26818.000000000004</v>
      </c>
      <c r="K47" s="11">
        <f>I47*1.1</f>
        <v>13409.000000000002</v>
      </c>
      <c r="L47" s="11">
        <f>K47*2</f>
        <v>26818.000000000004</v>
      </c>
    </row>
    <row r="48" spans="2:12" ht="20.25" customHeight="1">
      <c r="B48" s="52" t="s">
        <v>12</v>
      </c>
      <c r="C48" s="53"/>
      <c r="D48" s="53"/>
      <c r="E48" s="53"/>
      <c r="F48" s="24"/>
      <c r="G48" s="11"/>
      <c r="H48" s="24"/>
      <c r="I48" s="25"/>
      <c r="J48" s="25"/>
      <c r="K48" s="11"/>
      <c r="L48" s="11"/>
    </row>
    <row r="49" spans="2:12" ht="15" customHeight="1">
      <c r="B49" s="19">
        <v>1</v>
      </c>
      <c r="C49" s="13" t="s">
        <v>59</v>
      </c>
      <c r="D49" s="11">
        <v>11509</v>
      </c>
      <c r="E49" s="11">
        <f>11509*1.06</f>
        <v>12199.54</v>
      </c>
      <c r="F49" s="14">
        <v>11509</v>
      </c>
      <c r="G49" s="11">
        <v>13066</v>
      </c>
      <c r="H49" s="14">
        <f>E49*1.1+1</f>
        <v>13420.494000000002</v>
      </c>
      <c r="I49" s="11">
        <f>11509*1.06</f>
        <v>12199.54</v>
      </c>
      <c r="J49" s="11">
        <f>G49*2</f>
        <v>26132</v>
      </c>
      <c r="K49" s="11">
        <v>13066</v>
      </c>
      <c r="L49" s="11">
        <f>K49*2</f>
        <v>26132</v>
      </c>
    </row>
    <row r="50" spans="2:12" ht="20.25" customHeight="1">
      <c r="B50" s="52" t="s">
        <v>13</v>
      </c>
      <c r="C50" s="53"/>
      <c r="D50" s="53"/>
      <c r="E50" s="53"/>
      <c r="F50" s="24"/>
      <c r="G50" s="11"/>
      <c r="H50" s="24"/>
      <c r="I50" s="25"/>
      <c r="J50" s="25"/>
      <c r="K50" s="11"/>
      <c r="L50" s="11"/>
    </row>
    <row r="51" spans="2:12" ht="15" customHeight="1">
      <c r="B51" s="19">
        <v>1</v>
      </c>
      <c r="C51" s="13" t="s">
        <v>14</v>
      </c>
      <c r="D51" s="11">
        <v>12500</v>
      </c>
      <c r="E51" s="11">
        <v>12500</v>
      </c>
      <c r="F51" s="14">
        <f>7600*1.35</f>
        <v>10260</v>
      </c>
      <c r="G51" s="11">
        <v>13066</v>
      </c>
      <c r="H51" s="14">
        <v>13750</v>
      </c>
      <c r="I51" s="11">
        <f>10260*1.06</f>
        <v>10875.6</v>
      </c>
      <c r="J51" s="11">
        <f>G51*1.5</f>
        <v>19599</v>
      </c>
      <c r="K51" s="11">
        <f>I51*1.1+1</f>
        <v>11964.160000000002</v>
      </c>
      <c r="L51" s="11">
        <f>K51*1.5</f>
        <v>17946.24</v>
      </c>
    </row>
    <row r="52" spans="2:12" ht="15" customHeight="1">
      <c r="B52" s="19">
        <v>2</v>
      </c>
      <c r="C52" s="13" t="s">
        <v>15</v>
      </c>
      <c r="D52" s="11">
        <v>12500</v>
      </c>
      <c r="E52" s="11">
        <v>12500</v>
      </c>
      <c r="F52" s="14">
        <f>7600*1.35</f>
        <v>10260</v>
      </c>
      <c r="G52" s="11">
        <v>13066</v>
      </c>
      <c r="H52" s="14">
        <v>13750</v>
      </c>
      <c r="I52" s="11">
        <f>10260*1.06</f>
        <v>10875.6</v>
      </c>
      <c r="J52" s="11">
        <f>G52*2</f>
        <v>26132</v>
      </c>
      <c r="K52" s="11">
        <f>I52*1.1+1</f>
        <v>11964.160000000002</v>
      </c>
      <c r="L52" s="11">
        <f>K52*2</f>
        <v>23928.320000000003</v>
      </c>
    </row>
    <row r="53" spans="2:12" ht="20.25" customHeight="1">
      <c r="B53" s="52" t="s">
        <v>16</v>
      </c>
      <c r="C53" s="53"/>
      <c r="D53" s="53"/>
      <c r="E53" s="53"/>
      <c r="F53" s="24"/>
      <c r="G53" s="11"/>
      <c r="H53" s="24"/>
      <c r="I53" s="25"/>
      <c r="J53" s="25"/>
      <c r="K53" s="11"/>
      <c r="L53" s="11"/>
    </row>
    <row r="54" spans="2:12" ht="15" customHeight="1">
      <c r="B54" s="19">
        <v>1</v>
      </c>
      <c r="C54" s="13" t="s">
        <v>61</v>
      </c>
      <c r="D54" s="11">
        <f>8770*1.35</f>
        <v>11839.5</v>
      </c>
      <c r="E54" s="11">
        <f>11840*1.06</f>
        <v>12550.400000000001</v>
      </c>
      <c r="F54" s="14">
        <f>8770*1.35</f>
        <v>11839.5</v>
      </c>
      <c r="G54" s="11">
        <v>13066</v>
      </c>
      <c r="H54" s="14">
        <f>E54*1.1</f>
        <v>13805.440000000002</v>
      </c>
      <c r="I54" s="11">
        <f>11840*1.06</f>
        <v>12550.400000000001</v>
      </c>
      <c r="J54" s="11">
        <f>G54*1.5</f>
        <v>19599</v>
      </c>
      <c r="K54" s="45">
        <v>13066</v>
      </c>
      <c r="L54" s="45">
        <f>K54*1.5</f>
        <v>19599</v>
      </c>
    </row>
    <row r="55" spans="2:12" ht="15" customHeight="1">
      <c r="B55" s="19">
        <v>2</v>
      </c>
      <c r="C55" s="13" t="s">
        <v>62</v>
      </c>
      <c r="D55" s="11">
        <f>8770*1.35</f>
        <v>11839.5</v>
      </c>
      <c r="E55" s="11">
        <f>11840*1.06</f>
        <v>12550.400000000001</v>
      </c>
      <c r="F55" s="14"/>
      <c r="G55" s="11">
        <v>13066</v>
      </c>
      <c r="H55" s="14">
        <f>E55*1.1</f>
        <v>13805.440000000002</v>
      </c>
      <c r="I55" s="11">
        <f>11840*1.06</f>
        <v>12550.400000000001</v>
      </c>
      <c r="J55" s="11">
        <f>G55*1.5</f>
        <v>19599</v>
      </c>
      <c r="K55" s="45">
        <v>13066</v>
      </c>
      <c r="L55" s="45">
        <f>K55*1.5</f>
        <v>19599</v>
      </c>
    </row>
    <row r="56" spans="2:12" ht="27" customHeight="1">
      <c r="B56" s="19">
        <v>3</v>
      </c>
      <c r="C56" s="38" t="s">
        <v>76</v>
      </c>
      <c r="D56" s="11"/>
      <c r="E56" s="11">
        <v>12550</v>
      </c>
      <c r="F56" s="11">
        <v>12550</v>
      </c>
      <c r="G56" s="11">
        <v>13066</v>
      </c>
      <c r="H56" s="14">
        <f>E56*1.1</f>
        <v>13805.000000000002</v>
      </c>
      <c r="I56" s="11">
        <v>12550</v>
      </c>
      <c r="J56" s="11">
        <f>G56*1.5</f>
        <v>19599</v>
      </c>
      <c r="K56" s="45">
        <v>13066</v>
      </c>
      <c r="L56" s="45">
        <f>K56*1.5</f>
        <v>19599</v>
      </c>
    </row>
    <row r="57" spans="2:12" ht="27" customHeight="1">
      <c r="B57" s="19">
        <v>4</v>
      </c>
      <c r="C57" s="38" t="s">
        <v>77</v>
      </c>
      <c r="D57" s="11"/>
      <c r="E57" s="11">
        <v>12550</v>
      </c>
      <c r="F57" s="11">
        <v>12550</v>
      </c>
      <c r="G57" s="11">
        <v>13066</v>
      </c>
      <c r="H57" s="14">
        <f>E57*1.1</f>
        <v>13805.000000000002</v>
      </c>
      <c r="I57" s="11">
        <v>12550</v>
      </c>
      <c r="J57" s="11">
        <f>G57*1.5</f>
        <v>19599</v>
      </c>
      <c r="K57" s="45">
        <v>13066</v>
      </c>
      <c r="L57" s="45">
        <f>K57*1.5</f>
        <v>19599</v>
      </c>
    </row>
    <row r="58" spans="2:12" ht="15" customHeight="1">
      <c r="B58" s="19">
        <v>5</v>
      </c>
      <c r="C58" s="38" t="s">
        <v>42</v>
      </c>
      <c r="D58" s="11"/>
      <c r="E58" s="11" t="s">
        <v>33</v>
      </c>
      <c r="F58" s="11">
        <v>12550</v>
      </c>
      <c r="G58" s="11">
        <v>13066</v>
      </c>
      <c r="H58" s="11">
        <v>13805</v>
      </c>
      <c r="I58" s="11" t="s">
        <v>33</v>
      </c>
      <c r="J58" s="11">
        <f>G58*1.5</f>
        <v>19599</v>
      </c>
      <c r="K58" s="45">
        <v>13066</v>
      </c>
      <c r="L58" s="45">
        <f>K58*1.5</f>
        <v>19599</v>
      </c>
    </row>
    <row r="59" spans="2:12" ht="20.25" customHeight="1">
      <c r="B59" s="52" t="s">
        <v>17</v>
      </c>
      <c r="C59" s="53"/>
      <c r="D59" s="53"/>
      <c r="E59" s="53"/>
      <c r="F59" s="24"/>
      <c r="G59" s="11"/>
      <c r="H59" s="24"/>
      <c r="I59" s="25"/>
      <c r="J59" s="25"/>
      <c r="K59" s="11"/>
      <c r="L59" s="11"/>
    </row>
    <row r="60" spans="2:12" ht="15" customHeight="1">
      <c r="B60" s="19">
        <v>1</v>
      </c>
      <c r="C60" s="13" t="s">
        <v>60</v>
      </c>
      <c r="D60" s="11">
        <v>14950</v>
      </c>
      <c r="E60" s="11">
        <f>14950*1.06</f>
        <v>15847</v>
      </c>
      <c r="F60" s="12"/>
      <c r="G60" s="11">
        <v>16550</v>
      </c>
      <c r="H60" s="20">
        <f>15847*1.1</f>
        <v>17431.7</v>
      </c>
      <c r="I60" s="20">
        <f>14950*1.06</f>
        <v>15847</v>
      </c>
      <c r="J60" s="20">
        <f>G60*1.5</f>
        <v>24825</v>
      </c>
      <c r="K60" s="11">
        <v>16550</v>
      </c>
      <c r="L60" s="11">
        <f>K60*1.5</f>
        <v>24825</v>
      </c>
    </row>
    <row r="61" spans="2:12" ht="33" customHeight="1">
      <c r="B61" s="52" t="s">
        <v>18</v>
      </c>
      <c r="C61" s="53"/>
      <c r="D61" s="53"/>
      <c r="E61" s="53"/>
      <c r="F61" s="24"/>
      <c r="G61" s="11"/>
      <c r="H61" s="24"/>
      <c r="I61" s="25"/>
      <c r="J61" s="25"/>
      <c r="K61" s="11"/>
      <c r="L61" s="11"/>
    </row>
    <row r="62" spans="2:12" ht="15" customHeight="1">
      <c r="B62" s="19">
        <v>1</v>
      </c>
      <c r="C62" s="13" t="s">
        <v>63</v>
      </c>
      <c r="D62" s="11">
        <v>11205</v>
      </c>
      <c r="E62" s="11">
        <f>11205*1.06</f>
        <v>11877.300000000001</v>
      </c>
      <c r="F62" s="14">
        <v>11205</v>
      </c>
      <c r="G62" s="11">
        <v>13066</v>
      </c>
      <c r="H62" s="14">
        <f>E62*1.1</f>
        <v>13065.030000000002</v>
      </c>
      <c r="I62" s="11">
        <f>11205*1.06</f>
        <v>11877.300000000001</v>
      </c>
      <c r="J62" s="11">
        <f>G62*2</f>
        <v>26132</v>
      </c>
      <c r="K62" s="11">
        <v>13066</v>
      </c>
      <c r="L62" s="11">
        <f>K62*2</f>
        <v>26132</v>
      </c>
    </row>
    <row r="63" spans="2:12" ht="15" customHeight="1">
      <c r="B63" s="19">
        <v>2</v>
      </c>
      <c r="C63" s="13" t="s">
        <v>64</v>
      </c>
      <c r="D63" s="11">
        <v>11205</v>
      </c>
      <c r="E63" s="11">
        <f>11205*1.06</f>
        <v>11877.300000000001</v>
      </c>
      <c r="F63" s="14"/>
      <c r="G63" s="11">
        <v>13066</v>
      </c>
      <c r="H63" s="14">
        <f>E63*1.1</f>
        <v>13065.030000000002</v>
      </c>
      <c r="I63" s="11">
        <f>11205*1.06</f>
        <v>11877.300000000001</v>
      </c>
      <c r="J63" s="11">
        <f>G63*2</f>
        <v>26132</v>
      </c>
      <c r="K63" s="11">
        <v>13066</v>
      </c>
      <c r="L63" s="11">
        <f>K63*2</f>
        <v>26132</v>
      </c>
    </row>
    <row r="64" spans="2:12" ht="15" customHeight="1">
      <c r="B64" s="19">
        <v>3</v>
      </c>
      <c r="C64" s="13" t="s">
        <v>45</v>
      </c>
      <c r="D64" s="11">
        <v>11205</v>
      </c>
      <c r="E64" s="11">
        <f>11205*1.06</f>
        <v>11877.300000000001</v>
      </c>
      <c r="F64" s="14">
        <v>11205</v>
      </c>
      <c r="G64" s="11">
        <v>13066</v>
      </c>
      <c r="H64" s="14">
        <f>E64*1.1</f>
        <v>13065.030000000002</v>
      </c>
      <c r="I64" s="11">
        <f>11205*1.06</f>
        <v>11877.300000000001</v>
      </c>
      <c r="J64" s="11">
        <f>G64*2</f>
        <v>26132</v>
      </c>
      <c r="K64" s="11">
        <v>13066</v>
      </c>
      <c r="L64" s="11">
        <f>K64*2</f>
        <v>26132</v>
      </c>
    </row>
    <row r="65" spans="2:12" ht="15" customHeight="1">
      <c r="B65" s="19">
        <v>4</v>
      </c>
      <c r="C65" s="13" t="s">
        <v>25</v>
      </c>
      <c r="D65" s="11"/>
      <c r="E65" s="11">
        <v>10989</v>
      </c>
      <c r="F65" s="14"/>
      <c r="G65" s="11">
        <f>E65*1.1</f>
        <v>12087.900000000001</v>
      </c>
      <c r="H65" s="14">
        <f>E65*1.1</f>
        <v>12087.900000000001</v>
      </c>
      <c r="I65" s="11" t="s">
        <v>33</v>
      </c>
      <c r="J65" s="11">
        <f>G65*1.5</f>
        <v>18131.850000000002</v>
      </c>
      <c r="K65" s="11" t="s">
        <v>33</v>
      </c>
      <c r="L65" s="11" t="s">
        <v>33</v>
      </c>
    </row>
    <row r="66" spans="2:12" ht="20.25" customHeight="1">
      <c r="B66" s="52" t="s">
        <v>19</v>
      </c>
      <c r="C66" s="53"/>
      <c r="D66" s="53"/>
      <c r="E66" s="53"/>
      <c r="F66" s="24"/>
      <c r="G66" s="11"/>
      <c r="H66" s="24"/>
      <c r="I66" s="25"/>
      <c r="J66" s="25"/>
      <c r="K66" s="11"/>
      <c r="L66" s="11"/>
    </row>
    <row r="67" spans="2:12" ht="14.25" customHeight="1">
      <c r="B67" s="19">
        <v>1</v>
      </c>
      <c r="C67" s="10" t="s">
        <v>46</v>
      </c>
      <c r="D67" s="11">
        <v>11260</v>
      </c>
      <c r="E67" s="11">
        <v>11877</v>
      </c>
      <c r="F67" s="11">
        <v>11260</v>
      </c>
      <c r="G67" s="11">
        <v>13066</v>
      </c>
      <c r="H67" s="11">
        <f>E67*1.1</f>
        <v>13064.7</v>
      </c>
      <c r="I67" s="11">
        <v>11877</v>
      </c>
      <c r="J67" s="11">
        <f>G67*1.5</f>
        <v>19599</v>
      </c>
      <c r="K67" s="11">
        <v>13066</v>
      </c>
      <c r="L67" s="11">
        <f>K67*1.5</f>
        <v>19599</v>
      </c>
    </row>
    <row r="68" spans="2:12" ht="14.25" customHeight="1">
      <c r="B68" s="19">
        <v>2</v>
      </c>
      <c r="C68" s="10" t="s">
        <v>47</v>
      </c>
      <c r="D68" s="11">
        <v>11260</v>
      </c>
      <c r="E68" s="11">
        <v>11877</v>
      </c>
      <c r="F68" s="11">
        <v>11260</v>
      </c>
      <c r="G68" s="11">
        <v>13066</v>
      </c>
      <c r="H68" s="11">
        <f>E68*1.1</f>
        <v>13064.7</v>
      </c>
      <c r="I68" s="11">
        <v>11877</v>
      </c>
      <c r="J68" s="11">
        <f>G68*1.5</f>
        <v>19599</v>
      </c>
      <c r="K68" s="11">
        <v>13066</v>
      </c>
      <c r="L68" s="11">
        <f>K68*1.5</f>
        <v>19599</v>
      </c>
    </row>
    <row r="69" spans="2:12" ht="14.25" customHeight="1">
      <c r="B69" s="19">
        <v>3</v>
      </c>
      <c r="C69" s="10" t="s">
        <v>48</v>
      </c>
      <c r="D69" s="11">
        <v>11260</v>
      </c>
      <c r="E69" s="11">
        <v>11877</v>
      </c>
      <c r="F69" s="11">
        <v>11260</v>
      </c>
      <c r="G69" s="11">
        <v>13066</v>
      </c>
      <c r="H69" s="11">
        <f>E69*1.1</f>
        <v>13064.7</v>
      </c>
      <c r="I69" s="11">
        <v>11877</v>
      </c>
      <c r="J69" s="11">
        <f>G69*1.5</f>
        <v>19599</v>
      </c>
      <c r="K69" s="11">
        <v>13066</v>
      </c>
      <c r="L69" s="11">
        <f>K69*1.5</f>
        <v>19599</v>
      </c>
    </row>
    <row r="70" spans="2:12" ht="33" customHeight="1">
      <c r="B70" s="52" t="s">
        <v>20</v>
      </c>
      <c r="C70" s="53"/>
      <c r="D70" s="53"/>
      <c r="E70" s="53"/>
      <c r="F70" s="24"/>
      <c r="G70" s="11"/>
      <c r="H70" s="24"/>
      <c r="I70" s="25"/>
      <c r="J70" s="25"/>
      <c r="K70" s="11"/>
      <c r="L70" s="11"/>
    </row>
    <row r="71" spans="2:12" ht="14.25" customHeight="1">
      <c r="B71" s="19">
        <v>1</v>
      </c>
      <c r="C71" s="13" t="s">
        <v>65</v>
      </c>
      <c r="D71" s="11">
        <v>11205</v>
      </c>
      <c r="E71" s="11">
        <f>11205*1.06</f>
        <v>11877.300000000001</v>
      </c>
      <c r="F71" s="14">
        <v>11205</v>
      </c>
      <c r="G71" s="11">
        <v>13066</v>
      </c>
      <c r="H71" s="11">
        <f>E71*1.1</f>
        <v>13065.030000000002</v>
      </c>
      <c r="I71" s="11">
        <f>11205*1.06</f>
        <v>11877.300000000001</v>
      </c>
      <c r="J71" s="11">
        <f>G71*1.5</f>
        <v>19599</v>
      </c>
      <c r="K71" s="11">
        <v>13066</v>
      </c>
      <c r="L71" s="11">
        <f>K71*1.5</f>
        <v>19599</v>
      </c>
    </row>
    <row r="72" spans="2:12" ht="30" customHeight="1">
      <c r="B72" s="19">
        <v>2</v>
      </c>
      <c r="C72" s="13" t="s">
        <v>21</v>
      </c>
      <c r="D72" s="11">
        <v>11205</v>
      </c>
      <c r="E72" s="11">
        <f>11205*1.06</f>
        <v>11877.300000000001</v>
      </c>
      <c r="F72" s="14">
        <v>11205</v>
      </c>
      <c r="G72" s="11">
        <v>13066</v>
      </c>
      <c r="H72" s="11">
        <f>E72*1.1</f>
        <v>13065.030000000002</v>
      </c>
      <c r="I72" s="11">
        <f>11205*1.06</f>
        <v>11877.300000000001</v>
      </c>
      <c r="J72" s="11">
        <f>G72*1.5</f>
        <v>19599</v>
      </c>
      <c r="K72" s="11">
        <v>13066</v>
      </c>
      <c r="L72" s="11">
        <f>K72*1.5</f>
        <v>19599</v>
      </c>
    </row>
    <row r="73" spans="2:12" s="40" customFormat="1" ht="13.5" customHeight="1">
      <c r="B73" s="41"/>
      <c r="C73" s="41"/>
      <c r="D73" s="42"/>
      <c r="E73" s="42"/>
      <c r="F73" s="43"/>
      <c r="G73" s="42"/>
      <c r="H73" s="43"/>
      <c r="I73" s="42"/>
      <c r="J73" s="42"/>
      <c r="K73" s="42"/>
      <c r="L73" s="42"/>
    </row>
    <row r="74" spans="2:6" s="30" customFormat="1" ht="25.5" customHeight="1">
      <c r="B74" s="56" t="s">
        <v>22</v>
      </c>
      <c r="C74" s="56"/>
      <c r="D74" s="31"/>
      <c r="E74" s="31"/>
      <c r="F74" s="16"/>
    </row>
    <row r="75" spans="2:6" s="30" customFormat="1" ht="30.75" customHeight="1">
      <c r="B75" s="56" t="s">
        <v>34</v>
      </c>
      <c r="C75" s="56"/>
      <c r="D75" s="56"/>
      <c r="E75" s="56"/>
      <c r="F75" s="56"/>
    </row>
    <row r="76" spans="2:6" s="27" customFormat="1" ht="30.75" customHeight="1">
      <c r="B76" s="55" t="s">
        <v>23</v>
      </c>
      <c r="C76" s="55"/>
      <c r="D76" s="28"/>
      <c r="E76" s="28"/>
      <c r="F76" s="29"/>
    </row>
    <row r="77" spans="2:12" s="32" customFormat="1" ht="36" customHeight="1">
      <c r="B77" s="56" t="s">
        <v>24</v>
      </c>
      <c r="C77" s="56"/>
      <c r="D77" s="34"/>
      <c r="E77" s="34"/>
      <c r="F77" s="15"/>
      <c r="G77" s="27"/>
      <c r="H77" s="27"/>
      <c r="I77" s="27"/>
      <c r="J77" s="27"/>
      <c r="K77" s="27"/>
      <c r="L77" s="27"/>
    </row>
    <row r="78" spans="2:12" s="32" customFormat="1" ht="27" customHeight="1">
      <c r="B78" s="54" t="s">
        <v>27</v>
      </c>
      <c r="C78" s="54"/>
      <c r="D78" s="34"/>
      <c r="E78" s="34"/>
      <c r="F78" s="15"/>
      <c r="G78" s="27"/>
      <c r="H78" s="27"/>
      <c r="I78" s="27"/>
      <c r="J78" s="27"/>
      <c r="K78" s="27"/>
      <c r="L78" s="27"/>
    </row>
    <row r="79" spans="2:12" s="32" customFormat="1" ht="39.75" customHeight="1">
      <c r="B79" s="54" t="s">
        <v>28</v>
      </c>
      <c r="C79" s="54"/>
      <c r="D79" s="34"/>
      <c r="E79" s="34"/>
      <c r="F79" s="15"/>
      <c r="G79" s="27"/>
      <c r="H79" s="27"/>
      <c r="I79" s="27"/>
      <c r="J79" s="27"/>
      <c r="K79" s="27"/>
      <c r="L79" s="27"/>
    </row>
    <row r="80" spans="2:12" s="32" customFormat="1" ht="33.75" customHeight="1">
      <c r="B80" s="54" t="s">
        <v>29</v>
      </c>
      <c r="C80" s="54"/>
      <c r="D80" s="34"/>
      <c r="E80" s="34"/>
      <c r="F80" s="15"/>
      <c r="G80" s="27"/>
      <c r="H80" s="27"/>
      <c r="I80" s="27"/>
      <c r="J80" s="27"/>
      <c r="K80" s="27"/>
      <c r="L80" s="27"/>
    </row>
    <row r="81" spans="2:12" s="32" customFormat="1" ht="28.5" customHeight="1">
      <c r="B81" s="54" t="s">
        <v>35</v>
      </c>
      <c r="C81" s="54"/>
      <c r="D81" s="34"/>
      <c r="E81" s="34"/>
      <c r="F81" s="15"/>
      <c r="G81" s="27"/>
      <c r="H81" s="27"/>
      <c r="I81" s="27"/>
      <c r="J81" s="27"/>
      <c r="K81" s="27"/>
      <c r="L81" s="27"/>
    </row>
    <row r="82" spans="2:12" s="33" customFormat="1" ht="32.25" customHeight="1">
      <c r="B82" s="54" t="s">
        <v>36</v>
      </c>
      <c r="C82" s="54"/>
      <c r="D82" s="34"/>
      <c r="E82" s="34"/>
      <c r="F82" s="35"/>
      <c r="G82" s="36"/>
      <c r="H82" s="36"/>
      <c r="I82" s="36"/>
      <c r="J82" s="36"/>
      <c r="K82" s="36"/>
      <c r="L82" s="36"/>
    </row>
    <row r="83" spans="2:12" s="33" customFormat="1" ht="29.25" customHeight="1">
      <c r="B83" s="54" t="s">
        <v>37</v>
      </c>
      <c r="C83" s="54"/>
      <c r="D83" s="34"/>
      <c r="E83" s="34"/>
      <c r="F83" s="35"/>
      <c r="G83" s="36"/>
      <c r="H83" s="36"/>
      <c r="I83" s="36"/>
      <c r="J83" s="36"/>
      <c r="K83" s="36"/>
      <c r="L83" s="36"/>
    </row>
    <row r="84" spans="2:12" s="33" customFormat="1" ht="32.25" customHeight="1">
      <c r="B84" s="54" t="s">
        <v>38</v>
      </c>
      <c r="C84" s="54"/>
      <c r="D84" s="34"/>
      <c r="E84" s="34"/>
      <c r="F84" s="35"/>
      <c r="G84" s="36"/>
      <c r="H84" s="36"/>
      <c r="I84" s="36"/>
      <c r="J84" s="36"/>
      <c r="K84" s="36"/>
      <c r="L84" s="36"/>
    </row>
    <row r="85" spans="2:12" s="33" customFormat="1" ht="30" customHeight="1">
      <c r="B85" s="54" t="s">
        <v>30</v>
      </c>
      <c r="C85" s="54"/>
      <c r="D85" s="34"/>
      <c r="E85" s="34"/>
      <c r="F85" s="35"/>
      <c r="G85" s="36"/>
      <c r="H85" s="36"/>
      <c r="I85" s="36"/>
      <c r="J85" s="36"/>
      <c r="K85" s="36"/>
      <c r="L85" s="36"/>
    </row>
    <row r="86" spans="2:12" s="33" customFormat="1" ht="38.25" customHeight="1">
      <c r="B86" s="54" t="s">
        <v>31</v>
      </c>
      <c r="C86" s="54"/>
      <c r="D86" s="34"/>
      <c r="E86" s="34"/>
      <c r="F86" s="35"/>
      <c r="G86" s="36"/>
      <c r="H86" s="36"/>
      <c r="I86" s="36"/>
      <c r="J86" s="36"/>
      <c r="K86" s="36"/>
      <c r="L86" s="36"/>
    </row>
    <row r="87" spans="2:12" s="33" customFormat="1" ht="27.75" customHeight="1">
      <c r="B87" s="54" t="s">
        <v>32</v>
      </c>
      <c r="C87" s="54"/>
      <c r="D87" s="34"/>
      <c r="E87" s="34"/>
      <c r="F87" s="35"/>
      <c r="G87" s="36"/>
      <c r="H87" s="36"/>
      <c r="I87" s="36"/>
      <c r="J87" s="36"/>
      <c r="K87" s="36"/>
      <c r="L87" s="36"/>
    </row>
    <row r="88" spans="2:12" s="33" customFormat="1" ht="27.75" customHeight="1">
      <c r="B88" s="54" t="s">
        <v>39</v>
      </c>
      <c r="C88" s="54"/>
      <c r="D88" s="34"/>
      <c r="E88" s="34"/>
      <c r="F88" s="35"/>
      <c r="G88" s="36"/>
      <c r="H88" s="36"/>
      <c r="I88" s="36"/>
      <c r="J88" s="36"/>
      <c r="K88" s="36"/>
      <c r="L88" s="36"/>
    </row>
    <row r="89" spans="2:12" s="33" customFormat="1" ht="27.75" customHeight="1">
      <c r="B89" s="54" t="s">
        <v>41</v>
      </c>
      <c r="C89" s="54"/>
      <c r="D89" s="34"/>
      <c r="E89" s="34"/>
      <c r="F89" s="35"/>
      <c r="G89" s="36"/>
      <c r="H89" s="36"/>
      <c r="I89" s="36"/>
      <c r="J89" s="36"/>
      <c r="K89" s="36"/>
      <c r="L89" s="36"/>
    </row>
    <row r="90" spans="2:12" s="32" customFormat="1" ht="39" customHeight="1">
      <c r="B90" s="56" t="s">
        <v>82</v>
      </c>
      <c r="C90" s="56"/>
      <c r="D90" s="34"/>
      <c r="E90" s="34"/>
      <c r="F90" s="15"/>
      <c r="G90" s="27"/>
      <c r="H90" s="27"/>
      <c r="I90" s="27"/>
      <c r="J90" s="27"/>
      <c r="K90" s="27"/>
      <c r="L90" s="27"/>
    </row>
    <row r="91" spans="2:12" s="33" customFormat="1" ht="27.75" customHeight="1">
      <c r="B91" s="54" t="s">
        <v>40</v>
      </c>
      <c r="C91" s="54"/>
      <c r="D91" s="34"/>
      <c r="E91" s="34"/>
      <c r="F91" s="35"/>
      <c r="G91" s="36"/>
      <c r="H91" s="36"/>
      <c r="I91" s="36"/>
      <c r="J91" s="36"/>
      <c r="K91" s="36"/>
      <c r="L91" s="36"/>
    </row>
    <row r="92" spans="2:12" ht="12.75">
      <c r="B92" s="7"/>
      <c r="C92" s="17"/>
      <c r="D92" s="17"/>
      <c r="E92" s="17"/>
      <c r="F92" s="9"/>
      <c r="I92" s="1"/>
      <c r="J92" s="1"/>
      <c r="K92" s="9"/>
      <c r="L92" s="9"/>
    </row>
    <row r="93" spans="2:12" ht="12.75">
      <c r="B93" s="1"/>
      <c r="C93" s="1"/>
      <c r="D93" s="7"/>
      <c r="E93" s="17"/>
      <c r="F93" s="17"/>
      <c r="G93" s="17"/>
      <c r="H93" s="9"/>
      <c r="I93" s="9"/>
      <c r="J93" s="9"/>
      <c r="K93" s="9"/>
      <c r="L93" s="9"/>
    </row>
    <row r="94" spans="2:12" ht="12.75">
      <c r="B94" s="7"/>
      <c r="C94" s="17"/>
      <c r="D94" s="17"/>
      <c r="E94" s="17"/>
      <c r="F94" s="9"/>
      <c r="G94" s="9"/>
      <c r="H94" s="9"/>
      <c r="I94" s="17"/>
      <c r="J94" s="17"/>
      <c r="K94" s="9"/>
      <c r="L94" s="9"/>
    </row>
    <row r="95" spans="2:12" ht="12.75">
      <c r="B95" s="7"/>
      <c r="C95" s="17"/>
      <c r="D95" s="17"/>
      <c r="K95" s="27"/>
      <c r="L95" s="27"/>
    </row>
    <row r="96" spans="2:12" ht="15.75">
      <c r="B96" s="7"/>
      <c r="C96" s="18"/>
      <c r="D96" s="18"/>
      <c r="K96" s="30"/>
      <c r="L96" s="30"/>
    </row>
    <row r="97" spans="2:12" ht="15.75">
      <c r="B97" s="7"/>
      <c r="C97" s="18"/>
      <c r="D97" s="18"/>
      <c r="K97" s="30"/>
      <c r="L97" s="30"/>
    </row>
    <row r="98" spans="2:12" ht="15.75">
      <c r="B98" s="7"/>
      <c r="C98" s="18"/>
      <c r="D98" s="18"/>
      <c r="K98" s="32"/>
      <c r="L98" s="32"/>
    </row>
    <row r="99" spans="2:12" ht="15.75">
      <c r="B99" s="7"/>
      <c r="C99" s="18"/>
      <c r="D99" s="18"/>
      <c r="K99" s="32"/>
      <c r="L99" s="32"/>
    </row>
    <row r="100" spans="2:12" ht="15.75">
      <c r="B100" s="7"/>
      <c r="C100" s="18"/>
      <c r="D100" s="18"/>
      <c r="K100" s="32"/>
      <c r="L100" s="32"/>
    </row>
    <row r="101" spans="2:12" ht="15.75">
      <c r="B101" s="7"/>
      <c r="C101" s="18"/>
      <c r="D101" s="18"/>
      <c r="K101" s="32"/>
      <c r="L101" s="32"/>
    </row>
    <row r="102" spans="2:12" ht="15.75">
      <c r="B102" s="7"/>
      <c r="C102" s="18"/>
      <c r="D102" s="18"/>
      <c r="K102" s="32"/>
      <c r="L102" s="32"/>
    </row>
    <row r="103" spans="2:12" ht="15.75">
      <c r="B103" s="7"/>
      <c r="C103" s="18"/>
      <c r="D103" s="18"/>
      <c r="K103" s="33"/>
      <c r="L103" s="33"/>
    </row>
    <row r="104" spans="2:12" ht="12.75">
      <c r="B104" s="7"/>
      <c r="C104" s="17"/>
      <c r="D104" s="17"/>
      <c r="K104" s="33"/>
      <c r="L104" s="33"/>
    </row>
    <row r="105" spans="2:12" ht="12.75">
      <c r="B105" s="7"/>
      <c r="C105" s="17"/>
      <c r="D105" s="17"/>
      <c r="K105" s="33"/>
      <c r="L105" s="33"/>
    </row>
    <row r="106" spans="2:12" ht="12.75">
      <c r="B106" s="7"/>
      <c r="C106" s="17"/>
      <c r="D106" s="17"/>
      <c r="K106" s="33"/>
      <c r="L106" s="33"/>
    </row>
    <row r="107" spans="2:12" ht="12.75">
      <c r="B107" s="7"/>
      <c r="C107" s="17"/>
      <c r="D107" s="17"/>
      <c r="K107" s="33"/>
      <c r="L107" s="33"/>
    </row>
    <row r="108" spans="2:12" ht="12.75">
      <c r="B108" s="7"/>
      <c r="C108" s="17"/>
      <c r="D108" s="17"/>
      <c r="K108" s="33"/>
      <c r="L108" s="33"/>
    </row>
    <row r="109" spans="2:12" ht="12.75">
      <c r="B109" s="7"/>
      <c r="C109" s="17"/>
      <c r="D109" s="17"/>
      <c r="K109" s="32"/>
      <c r="L109" s="32"/>
    </row>
    <row r="110" spans="2:12" ht="12.75">
      <c r="B110" s="7"/>
      <c r="C110" s="17"/>
      <c r="D110" s="17"/>
      <c r="K110" s="33"/>
      <c r="L110" s="33"/>
    </row>
    <row r="111" spans="2:12" ht="12.75">
      <c r="B111" s="7"/>
      <c r="C111" s="17"/>
      <c r="D111" s="17"/>
      <c r="K111" s="33"/>
      <c r="L111" s="33"/>
    </row>
    <row r="112" spans="2:12" ht="12.75">
      <c r="B112" s="7"/>
      <c r="C112" s="17"/>
      <c r="D112" s="17"/>
      <c r="K112" s="33"/>
      <c r="L112" s="33"/>
    </row>
    <row r="113" spans="2:12" ht="12.75">
      <c r="B113" s="7"/>
      <c r="C113" s="17"/>
      <c r="D113" s="17"/>
      <c r="K113" s="9"/>
      <c r="L113" s="9"/>
    </row>
    <row r="114" spans="2:10" ht="12.75">
      <c r="B114" s="7"/>
      <c r="C114" s="17"/>
      <c r="D114" s="17"/>
      <c r="E114" s="17"/>
      <c r="I114" s="17"/>
      <c r="J114" s="17"/>
    </row>
    <row r="115" spans="2:10" ht="12.75">
      <c r="B115" s="7"/>
      <c r="C115" s="17"/>
      <c r="D115" s="17"/>
      <c r="E115" s="17"/>
      <c r="I115" s="17"/>
      <c r="J115" s="17"/>
    </row>
    <row r="116" spans="2:10" ht="12.75">
      <c r="B116" s="7"/>
      <c r="C116" s="17"/>
      <c r="D116" s="17"/>
      <c r="E116" s="17"/>
      <c r="I116" s="17"/>
      <c r="J116" s="17"/>
    </row>
    <row r="117" spans="2:10" ht="12.75">
      <c r="B117" s="7"/>
      <c r="C117" s="17"/>
      <c r="D117" s="17"/>
      <c r="E117" s="17"/>
      <c r="I117" s="17"/>
      <c r="J117" s="17"/>
    </row>
    <row r="118" spans="2:10" ht="12.75">
      <c r="B118" s="7"/>
      <c r="C118" s="17"/>
      <c r="D118" s="17"/>
      <c r="E118" s="17"/>
      <c r="I118" s="17"/>
      <c r="J118" s="17"/>
    </row>
    <row r="119" spans="2:10" ht="12.75">
      <c r="B119" s="7"/>
      <c r="C119" s="17"/>
      <c r="D119" s="17"/>
      <c r="E119" s="17"/>
      <c r="I119" s="17"/>
      <c r="J119" s="17"/>
    </row>
    <row r="120" spans="2:10" ht="12.75">
      <c r="B120" s="7"/>
      <c r="C120" s="17"/>
      <c r="D120" s="17"/>
      <c r="E120" s="17"/>
      <c r="I120" s="17"/>
      <c r="J120" s="17"/>
    </row>
    <row r="121" spans="2:10" ht="12.75">
      <c r="B121" s="7"/>
      <c r="C121" s="17"/>
      <c r="D121" s="17"/>
      <c r="E121" s="17"/>
      <c r="I121" s="17"/>
      <c r="J121" s="17"/>
    </row>
    <row r="122" spans="2:10" ht="12.75">
      <c r="B122" s="7"/>
      <c r="C122" s="17"/>
      <c r="D122" s="17"/>
      <c r="E122" s="17"/>
      <c r="I122" s="17"/>
      <c r="J122" s="17"/>
    </row>
    <row r="123" spans="2:10" ht="12.75">
      <c r="B123" s="7"/>
      <c r="C123" s="17"/>
      <c r="D123" s="17"/>
      <c r="E123" s="17"/>
      <c r="I123" s="17"/>
      <c r="J123" s="17"/>
    </row>
    <row r="124" spans="2:10" ht="12.75">
      <c r="B124" s="7"/>
      <c r="C124" s="17"/>
      <c r="D124" s="17"/>
      <c r="E124" s="17"/>
      <c r="I124" s="17"/>
      <c r="J124" s="17"/>
    </row>
    <row r="125" spans="2:10" ht="12.75">
      <c r="B125" s="7"/>
      <c r="C125" s="17"/>
      <c r="D125" s="17"/>
      <c r="E125" s="17"/>
      <c r="I125" s="17"/>
      <c r="J125" s="17"/>
    </row>
    <row r="126" spans="2:10" ht="12.75">
      <c r="B126" s="7"/>
      <c r="C126" s="17"/>
      <c r="D126" s="17"/>
      <c r="E126" s="17"/>
      <c r="I126" s="17"/>
      <c r="J126" s="17"/>
    </row>
    <row r="127" spans="2:10" ht="12.75">
      <c r="B127" s="7"/>
      <c r="C127" s="17"/>
      <c r="D127" s="17"/>
      <c r="E127" s="17"/>
      <c r="I127" s="17"/>
      <c r="J127" s="17"/>
    </row>
    <row r="128" spans="2:10" ht="12.75">
      <c r="B128" s="7"/>
      <c r="C128" s="17"/>
      <c r="D128" s="17"/>
      <c r="E128" s="17"/>
      <c r="I128" s="17"/>
      <c r="J128" s="17"/>
    </row>
    <row r="129" spans="2:10" ht="12.75">
      <c r="B129" s="7"/>
      <c r="C129" s="17"/>
      <c r="D129" s="17"/>
      <c r="E129" s="17"/>
      <c r="I129" s="17"/>
      <c r="J129" s="17"/>
    </row>
    <row r="130" spans="2:10" ht="12.75">
      <c r="B130" s="7"/>
      <c r="C130" s="17"/>
      <c r="D130" s="17"/>
      <c r="E130" s="17"/>
      <c r="I130" s="17"/>
      <c r="J130" s="17"/>
    </row>
    <row r="131" spans="2:10" ht="12.75">
      <c r="B131" s="7"/>
      <c r="C131" s="17"/>
      <c r="D131" s="17"/>
      <c r="E131" s="17"/>
      <c r="I131" s="17"/>
      <c r="J131" s="17"/>
    </row>
    <row r="132" spans="2:10" ht="12.75">
      <c r="B132" s="7"/>
      <c r="C132" s="17"/>
      <c r="D132" s="17"/>
      <c r="E132" s="17"/>
      <c r="I132" s="17"/>
      <c r="J132" s="17"/>
    </row>
    <row r="133" spans="2:10" ht="12.75">
      <c r="B133" s="7"/>
      <c r="C133" s="17"/>
      <c r="D133" s="17"/>
      <c r="E133" s="17"/>
      <c r="I133" s="17"/>
      <c r="J133" s="17"/>
    </row>
    <row r="134" spans="2:10" ht="12.75">
      <c r="B134" s="7"/>
      <c r="C134" s="17"/>
      <c r="D134" s="17"/>
      <c r="E134" s="17"/>
      <c r="I134" s="17"/>
      <c r="J134" s="17"/>
    </row>
    <row r="135" spans="2:10" ht="12.75">
      <c r="B135" s="7"/>
      <c r="C135" s="17"/>
      <c r="D135" s="17"/>
      <c r="E135" s="17"/>
      <c r="I135" s="17"/>
      <c r="J135" s="17"/>
    </row>
    <row r="136" spans="2:10" ht="12.75">
      <c r="B136" s="7"/>
      <c r="C136" s="17"/>
      <c r="D136" s="17"/>
      <c r="E136" s="17"/>
      <c r="I136" s="17"/>
      <c r="J136" s="17"/>
    </row>
    <row r="137" spans="2:10" ht="12.75">
      <c r="B137" s="7"/>
      <c r="C137" s="17"/>
      <c r="D137" s="17"/>
      <c r="E137" s="17"/>
      <c r="I137" s="17"/>
      <c r="J137" s="17"/>
    </row>
    <row r="138" spans="2:10" ht="12.75">
      <c r="B138" s="7"/>
      <c r="C138" s="17"/>
      <c r="D138" s="17"/>
      <c r="E138" s="17"/>
      <c r="I138" s="17"/>
      <c r="J138" s="17"/>
    </row>
    <row r="139" spans="2:10" ht="12.75">
      <c r="B139" s="7"/>
      <c r="C139" s="17"/>
      <c r="D139" s="17"/>
      <c r="E139" s="17"/>
      <c r="I139" s="17"/>
      <c r="J139" s="17"/>
    </row>
    <row r="140" spans="2:10" ht="12.75">
      <c r="B140" s="7"/>
      <c r="C140" s="17"/>
      <c r="D140" s="17"/>
      <c r="E140" s="17"/>
      <c r="I140" s="17"/>
      <c r="J140" s="17"/>
    </row>
    <row r="141" spans="2:10" ht="12.75">
      <c r="B141" s="7"/>
      <c r="C141" s="17"/>
      <c r="D141" s="17"/>
      <c r="E141" s="17"/>
      <c r="I141" s="17"/>
      <c r="J141" s="17"/>
    </row>
    <row r="142" spans="2:10" ht="12.75">
      <c r="B142" s="7"/>
      <c r="C142" s="17"/>
      <c r="D142" s="17"/>
      <c r="E142" s="17"/>
      <c r="I142" s="17"/>
      <c r="J142" s="17"/>
    </row>
    <row r="143" spans="2:10" ht="12.75">
      <c r="B143" s="7"/>
      <c r="C143" s="17"/>
      <c r="D143" s="17"/>
      <c r="E143" s="17"/>
      <c r="I143" s="17"/>
      <c r="J143" s="17"/>
    </row>
    <row r="144" spans="2:10" ht="12.75">
      <c r="B144" s="7"/>
      <c r="C144" s="17"/>
      <c r="D144" s="17"/>
      <c r="E144" s="17"/>
      <c r="I144" s="17"/>
      <c r="J144" s="17"/>
    </row>
    <row r="145" spans="2:10" ht="12.75">
      <c r="B145" s="7"/>
      <c r="C145" s="17"/>
      <c r="D145" s="17"/>
      <c r="E145" s="17"/>
      <c r="I145" s="17"/>
      <c r="J145" s="17"/>
    </row>
    <row r="146" spans="2:10" ht="12.75">
      <c r="B146" s="7"/>
      <c r="C146" s="17"/>
      <c r="D146" s="17"/>
      <c r="E146" s="17"/>
      <c r="I146" s="17"/>
      <c r="J146" s="17"/>
    </row>
    <row r="147" spans="2:10" ht="12.75">
      <c r="B147" s="7"/>
      <c r="C147" s="17"/>
      <c r="D147" s="17"/>
      <c r="E147" s="17"/>
      <c r="I147" s="17"/>
      <c r="J147" s="17"/>
    </row>
    <row r="148" spans="2:10" ht="12.75">
      <c r="B148" s="7"/>
      <c r="C148" s="17"/>
      <c r="D148" s="17"/>
      <c r="E148" s="17"/>
      <c r="I148" s="17"/>
      <c r="J148" s="17"/>
    </row>
    <row r="149" spans="2:10" ht="12.75">
      <c r="B149" s="7"/>
      <c r="C149" s="17"/>
      <c r="D149" s="17"/>
      <c r="E149" s="17"/>
      <c r="I149" s="17"/>
      <c r="J149" s="17"/>
    </row>
    <row r="150" spans="2:10" ht="12.75">
      <c r="B150" s="7"/>
      <c r="C150" s="17"/>
      <c r="D150" s="17"/>
      <c r="E150" s="17"/>
      <c r="I150" s="17"/>
      <c r="J150" s="17"/>
    </row>
    <row r="151" spans="2:10" ht="12.75">
      <c r="B151" s="7"/>
      <c r="C151" s="17"/>
      <c r="D151" s="17"/>
      <c r="E151" s="17"/>
      <c r="I151" s="17"/>
      <c r="J151" s="17"/>
    </row>
    <row r="152" spans="2:10" ht="12.75">
      <c r="B152" s="7"/>
      <c r="C152" s="17"/>
      <c r="D152" s="17"/>
      <c r="E152" s="17"/>
      <c r="I152" s="17"/>
      <c r="J152" s="17"/>
    </row>
    <row r="153" spans="2:10" ht="12.75">
      <c r="B153" s="7"/>
      <c r="C153" s="17"/>
      <c r="D153" s="17"/>
      <c r="E153" s="17"/>
      <c r="I153" s="17"/>
      <c r="J153" s="17"/>
    </row>
    <row r="154" spans="2:10" ht="12.75">
      <c r="B154" s="7"/>
      <c r="C154" s="17"/>
      <c r="D154" s="17"/>
      <c r="E154" s="17"/>
      <c r="I154" s="17"/>
      <c r="J154" s="17"/>
    </row>
    <row r="155" spans="2:10" ht="12.75">
      <c r="B155" s="7"/>
      <c r="C155" s="17"/>
      <c r="D155" s="17"/>
      <c r="E155" s="17"/>
      <c r="I155" s="17"/>
      <c r="J155" s="17"/>
    </row>
    <row r="156" spans="2:10" ht="12.75">
      <c r="B156" s="7"/>
      <c r="C156" s="17"/>
      <c r="D156" s="17"/>
      <c r="E156" s="17"/>
      <c r="I156" s="17"/>
      <c r="J156" s="17"/>
    </row>
    <row r="157" spans="2:10" ht="12.75">
      <c r="B157" s="7"/>
      <c r="C157" s="17"/>
      <c r="D157" s="17"/>
      <c r="E157" s="17"/>
      <c r="I157" s="17"/>
      <c r="J157" s="17"/>
    </row>
    <row r="158" spans="2:10" ht="12.75">
      <c r="B158" s="7"/>
      <c r="C158" s="17"/>
      <c r="D158" s="17"/>
      <c r="E158" s="17"/>
      <c r="I158" s="17"/>
      <c r="J158" s="17"/>
    </row>
    <row r="159" spans="2:10" ht="12.75">
      <c r="B159" s="7"/>
      <c r="C159" s="17"/>
      <c r="D159" s="17"/>
      <c r="E159" s="17"/>
      <c r="I159" s="17"/>
      <c r="J159" s="17"/>
    </row>
    <row r="160" spans="2:10" ht="12.75">
      <c r="B160" s="7"/>
      <c r="C160" s="17"/>
      <c r="D160" s="17"/>
      <c r="E160" s="17"/>
      <c r="I160" s="17"/>
      <c r="J160" s="17"/>
    </row>
    <row r="161" spans="2:10" ht="12.75">
      <c r="B161" s="7"/>
      <c r="C161" s="17"/>
      <c r="D161" s="17"/>
      <c r="E161" s="17"/>
      <c r="I161" s="17"/>
      <c r="J161" s="17"/>
    </row>
    <row r="162" spans="2:10" ht="12.75">
      <c r="B162" s="7"/>
      <c r="C162" s="17"/>
      <c r="D162" s="17"/>
      <c r="E162" s="17"/>
      <c r="I162" s="17"/>
      <c r="J162" s="17"/>
    </row>
    <row r="163" spans="2:10" ht="12.75">
      <c r="B163" s="7"/>
      <c r="C163" s="17"/>
      <c r="D163" s="17"/>
      <c r="E163" s="17"/>
      <c r="I163" s="17"/>
      <c r="J163" s="17"/>
    </row>
    <row r="164" spans="2:10" ht="12.75">
      <c r="B164" s="7"/>
      <c r="C164" s="17"/>
      <c r="D164" s="17"/>
      <c r="E164" s="17"/>
      <c r="I164" s="17"/>
      <c r="J164" s="17"/>
    </row>
    <row r="165" spans="2:10" ht="12.75">
      <c r="B165" s="7"/>
      <c r="C165" s="17"/>
      <c r="D165" s="17"/>
      <c r="E165" s="17"/>
      <c r="I165" s="17"/>
      <c r="J165" s="17"/>
    </row>
    <row r="166" spans="2:10" ht="12.75">
      <c r="B166" s="7"/>
      <c r="C166" s="17"/>
      <c r="D166" s="17"/>
      <c r="E166" s="17"/>
      <c r="I166" s="17"/>
      <c r="J166" s="17"/>
    </row>
    <row r="167" spans="2:10" ht="12.75">
      <c r="B167" s="7"/>
      <c r="C167" s="17"/>
      <c r="D167" s="17"/>
      <c r="E167" s="17"/>
      <c r="I167" s="17"/>
      <c r="J167" s="17"/>
    </row>
    <row r="168" spans="2:10" ht="12.75">
      <c r="B168" s="7"/>
      <c r="C168" s="17"/>
      <c r="D168" s="17"/>
      <c r="E168" s="17"/>
      <c r="I168" s="17"/>
      <c r="J168" s="17"/>
    </row>
    <row r="169" spans="2:10" ht="12.75">
      <c r="B169" s="7"/>
      <c r="C169" s="17"/>
      <c r="D169" s="17"/>
      <c r="E169" s="17"/>
      <c r="I169" s="17"/>
      <c r="J169" s="17"/>
    </row>
    <row r="170" spans="2:10" ht="12.75">
      <c r="B170" s="7"/>
      <c r="C170" s="17"/>
      <c r="D170" s="17"/>
      <c r="E170" s="17"/>
      <c r="I170" s="17"/>
      <c r="J170" s="17"/>
    </row>
    <row r="171" spans="2:10" ht="12.75">
      <c r="B171" s="7"/>
      <c r="C171" s="17"/>
      <c r="D171" s="17"/>
      <c r="E171" s="17"/>
      <c r="I171" s="17"/>
      <c r="J171" s="17"/>
    </row>
    <row r="172" spans="2:10" ht="12.75">
      <c r="B172" s="7"/>
      <c r="C172" s="17"/>
      <c r="D172" s="17"/>
      <c r="E172" s="17"/>
      <c r="I172" s="17"/>
      <c r="J172" s="17"/>
    </row>
    <row r="173" spans="2:10" ht="12.75">
      <c r="B173" s="7"/>
      <c r="C173" s="17"/>
      <c r="D173" s="17"/>
      <c r="E173" s="17"/>
      <c r="I173" s="17"/>
      <c r="J173" s="17"/>
    </row>
    <row r="174" spans="2:10" ht="12.75">
      <c r="B174" s="7"/>
      <c r="C174" s="17"/>
      <c r="D174" s="17"/>
      <c r="E174" s="17"/>
      <c r="I174" s="17"/>
      <c r="J174" s="17"/>
    </row>
    <row r="175" spans="2:10" ht="12.75">
      <c r="B175" s="7"/>
      <c r="C175" s="17"/>
      <c r="D175" s="17"/>
      <c r="E175" s="17"/>
      <c r="I175" s="17"/>
      <c r="J175" s="17"/>
    </row>
    <row r="176" spans="2:10" ht="12.75">
      <c r="B176" s="7"/>
      <c r="C176" s="17"/>
      <c r="D176" s="17"/>
      <c r="E176" s="17"/>
      <c r="I176" s="17"/>
      <c r="J176" s="17"/>
    </row>
    <row r="177" spans="2:10" ht="12.75">
      <c r="B177" s="7"/>
      <c r="C177" s="17"/>
      <c r="D177" s="17"/>
      <c r="E177" s="17"/>
      <c r="I177" s="17"/>
      <c r="J177" s="17"/>
    </row>
    <row r="178" spans="2:10" ht="12.75">
      <c r="B178" s="7"/>
      <c r="C178" s="17"/>
      <c r="D178" s="17"/>
      <c r="E178" s="17"/>
      <c r="I178" s="17"/>
      <c r="J178" s="17"/>
    </row>
    <row r="179" spans="2:10" ht="12.75">
      <c r="B179" s="7"/>
      <c r="C179" s="17"/>
      <c r="D179" s="17"/>
      <c r="E179" s="17"/>
      <c r="I179" s="17"/>
      <c r="J179" s="17"/>
    </row>
    <row r="180" spans="2:10" ht="12.75">
      <c r="B180" s="7"/>
      <c r="C180" s="17"/>
      <c r="D180" s="17"/>
      <c r="E180" s="17"/>
      <c r="I180" s="17"/>
      <c r="J180" s="17"/>
    </row>
    <row r="181" spans="2:10" ht="12.75">
      <c r="B181" s="7"/>
      <c r="C181" s="17"/>
      <c r="D181" s="17"/>
      <c r="E181" s="17"/>
      <c r="I181" s="17"/>
      <c r="J181" s="17"/>
    </row>
    <row r="182" spans="2:10" ht="12.75">
      <c r="B182" s="7"/>
      <c r="C182" s="17"/>
      <c r="D182" s="17"/>
      <c r="E182" s="17"/>
      <c r="I182" s="17"/>
      <c r="J182" s="17"/>
    </row>
    <row r="183" spans="2:10" ht="12.75">
      <c r="B183" s="7"/>
      <c r="C183" s="17"/>
      <c r="D183" s="17"/>
      <c r="E183" s="17"/>
      <c r="I183" s="17"/>
      <c r="J183" s="17"/>
    </row>
    <row r="184" spans="2:10" ht="12.75">
      <c r="B184" s="7"/>
      <c r="C184" s="17"/>
      <c r="D184" s="17"/>
      <c r="E184" s="17"/>
      <c r="I184" s="17"/>
      <c r="J184" s="17"/>
    </row>
    <row r="185" spans="2:10" ht="12.75">
      <c r="B185" s="7"/>
      <c r="C185" s="17"/>
      <c r="D185" s="17"/>
      <c r="E185" s="17"/>
      <c r="I185" s="17"/>
      <c r="J185" s="17"/>
    </row>
    <row r="186" spans="2:10" ht="12.75">
      <c r="B186" s="7"/>
      <c r="C186" s="17"/>
      <c r="D186" s="17"/>
      <c r="E186" s="17"/>
      <c r="I186" s="17"/>
      <c r="J186" s="17"/>
    </row>
    <row r="187" spans="2:10" ht="12.75">
      <c r="B187" s="7"/>
      <c r="C187" s="17"/>
      <c r="D187" s="17"/>
      <c r="E187" s="17"/>
      <c r="I187" s="17"/>
      <c r="J187" s="17"/>
    </row>
    <row r="188" spans="2:10" ht="12.75">
      <c r="B188" s="7"/>
      <c r="C188" s="17"/>
      <c r="D188" s="17"/>
      <c r="E188" s="17"/>
      <c r="I188" s="17"/>
      <c r="J188" s="17"/>
    </row>
    <row r="189" spans="2:10" ht="12.75">
      <c r="B189" s="7"/>
      <c r="C189" s="17"/>
      <c r="D189" s="17"/>
      <c r="E189" s="17"/>
      <c r="I189" s="17"/>
      <c r="J189" s="17"/>
    </row>
    <row r="190" spans="2:10" ht="12.75">
      <c r="B190" s="7"/>
      <c r="C190" s="17"/>
      <c r="D190" s="17"/>
      <c r="E190" s="17"/>
      <c r="I190" s="17"/>
      <c r="J190" s="17"/>
    </row>
    <row r="191" spans="2:10" ht="12.75">
      <c r="B191" s="7"/>
      <c r="C191" s="17"/>
      <c r="D191" s="17"/>
      <c r="E191" s="17"/>
      <c r="I191" s="17"/>
      <c r="J191" s="17"/>
    </row>
    <row r="192" spans="2:10" ht="12.75">
      <c r="B192" s="7"/>
      <c r="C192" s="17"/>
      <c r="D192" s="17"/>
      <c r="E192" s="17"/>
      <c r="I192" s="17"/>
      <c r="J192" s="17"/>
    </row>
    <row r="193" spans="2:10" ht="12.75">
      <c r="B193" s="7"/>
      <c r="C193" s="17"/>
      <c r="D193" s="17"/>
      <c r="E193" s="17"/>
      <c r="I193" s="17"/>
      <c r="J193" s="17"/>
    </row>
    <row r="194" spans="2:10" ht="12.75">
      <c r="B194" s="7"/>
      <c r="C194" s="17"/>
      <c r="D194" s="17"/>
      <c r="E194" s="17"/>
      <c r="I194" s="17"/>
      <c r="J194" s="17"/>
    </row>
    <row r="195" spans="2:10" ht="12.75">
      <c r="B195" s="7"/>
      <c r="C195" s="17"/>
      <c r="D195" s="17"/>
      <c r="E195" s="17"/>
      <c r="I195" s="17"/>
      <c r="J195" s="17"/>
    </row>
    <row r="196" spans="2:10" ht="12.75">
      <c r="B196" s="7"/>
      <c r="C196" s="17"/>
      <c r="D196" s="17"/>
      <c r="E196" s="17"/>
      <c r="I196" s="17"/>
      <c r="J196" s="17"/>
    </row>
    <row r="197" spans="2:10" ht="12.75">
      <c r="B197" s="7"/>
      <c r="C197" s="17"/>
      <c r="D197" s="17"/>
      <c r="E197" s="17"/>
      <c r="I197" s="17"/>
      <c r="J197" s="17"/>
    </row>
    <row r="198" spans="2:10" ht="12.75">
      <c r="B198" s="7"/>
      <c r="C198" s="17"/>
      <c r="D198" s="17"/>
      <c r="E198" s="17"/>
      <c r="I198" s="17"/>
      <c r="J198" s="17"/>
    </row>
    <row r="199" spans="2:10" ht="12.75">
      <c r="B199" s="7"/>
      <c r="C199" s="17"/>
      <c r="D199" s="17"/>
      <c r="E199" s="17"/>
      <c r="I199" s="17"/>
      <c r="J199" s="17"/>
    </row>
    <row r="200" spans="2:10" ht="12.75">
      <c r="B200" s="7"/>
      <c r="C200" s="17"/>
      <c r="D200" s="17"/>
      <c r="E200" s="17"/>
      <c r="I200" s="17"/>
      <c r="J200" s="17"/>
    </row>
    <row r="201" spans="2:10" ht="12.75">
      <c r="B201" s="7"/>
      <c r="C201" s="17"/>
      <c r="D201" s="17"/>
      <c r="E201" s="17"/>
      <c r="I201" s="17"/>
      <c r="J201" s="17"/>
    </row>
    <row r="202" spans="2:10" ht="12.75">
      <c r="B202" s="7"/>
      <c r="C202" s="17"/>
      <c r="D202" s="17"/>
      <c r="E202" s="17"/>
      <c r="I202" s="17"/>
      <c r="J202" s="17"/>
    </row>
    <row r="203" spans="2:10" ht="12.75">
      <c r="B203" s="7"/>
      <c r="C203" s="17"/>
      <c r="D203" s="17"/>
      <c r="E203" s="17"/>
      <c r="I203" s="17"/>
      <c r="J203" s="17"/>
    </row>
    <row r="204" spans="2:10" ht="12.75">
      <c r="B204" s="7"/>
      <c r="C204" s="17"/>
      <c r="D204" s="17"/>
      <c r="E204" s="17"/>
      <c r="I204" s="17"/>
      <c r="J204" s="17"/>
    </row>
    <row r="205" spans="2:10" ht="12.75">
      <c r="B205" s="7"/>
      <c r="C205" s="17"/>
      <c r="D205" s="17"/>
      <c r="E205" s="17"/>
      <c r="I205" s="17"/>
      <c r="J205" s="17"/>
    </row>
    <row r="206" spans="2:10" ht="12.75">
      <c r="B206" s="7"/>
      <c r="C206" s="17"/>
      <c r="D206" s="17"/>
      <c r="E206" s="17"/>
      <c r="I206" s="17"/>
      <c r="J206" s="17"/>
    </row>
    <row r="207" spans="2:10" ht="12.75">
      <c r="B207" s="7"/>
      <c r="C207" s="17"/>
      <c r="D207" s="17"/>
      <c r="E207" s="17"/>
      <c r="I207" s="17"/>
      <c r="J207" s="17"/>
    </row>
    <row r="208" spans="2:10" ht="12.75">
      <c r="B208" s="7"/>
      <c r="C208" s="17"/>
      <c r="D208" s="17"/>
      <c r="E208" s="17"/>
      <c r="I208" s="17"/>
      <c r="J208" s="17"/>
    </row>
    <row r="209" spans="2:10" ht="12.75">
      <c r="B209" s="7"/>
      <c r="C209" s="17"/>
      <c r="D209" s="17"/>
      <c r="E209" s="17"/>
      <c r="I209" s="17"/>
      <c r="J209" s="17"/>
    </row>
    <row r="210" spans="2:10" ht="12.75">
      <c r="B210" s="7"/>
      <c r="C210" s="17"/>
      <c r="D210" s="17"/>
      <c r="E210" s="17"/>
      <c r="I210" s="17"/>
      <c r="J210" s="17"/>
    </row>
    <row r="211" spans="2:10" ht="12.75">
      <c r="B211" s="7"/>
      <c r="C211" s="17"/>
      <c r="D211" s="17"/>
      <c r="E211" s="17"/>
      <c r="I211" s="17"/>
      <c r="J211" s="17"/>
    </row>
    <row r="212" spans="2:10" ht="12.75">
      <c r="B212" s="7"/>
      <c r="C212" s="17"/>
      <c r="D212" s="17"/>
      <c r="E212" s="17"/>
      <c r="I212" s="17"/>
      <c r="J212" s="17"/>
    </row>
    <row r="213" spans="2:10" ht="12.75">
      <c r="B213" s="7"/>
      <c r="C213" s="17"/>
      <c r="D213" s="17"/>
      <c r="E213" s="17"/>
      <c r="I213" s="17"/>
      <c r="J213" s="17"/>
    </row>
    <row r="214" spans="2:10" ht="12.75">
      <c r="B214" s="7"/>
      <c r="C214" s="17"/>
      <c r="D214" s="17"/>
      <c r="E214" s="17"/>
      <c r="I214" s="17"/>
      <c r="J214" s="17"/>
    </row>
    <row r="215" spans="2:10" ht="12.75">
      <c r="B215" s="7"/>
      <c r="C215" s="17"/>
      <c r="D215" s="17"/>
      <c r="E215" s="17"/>
      <c r="I215" s="17"/>
      <c r="J215" s="17"/>
    </row>
    <row r="216" spans="2:10" ht="12.75">
      <c r="B216" s="7"/>
      <c r="C216" s="17"/>
      <c r="D216" s="17"/>
      <c r="E216" s="17"/>
      <c r="I216" s="17"/>
      <c r="J216" s="17"/>
    </row>
    <row r="217" spans="2:10" ht="12.75">
      <c r="B217" s="7"/>
      <c r="C217" s="17"/>
      <c r="D217" s="17"/>
      <c r="E217" s="17"/>
      <c r="I217" s="17"/>
      <c r="J217" s="17"/>
    </row>
    <row r="218" spans="2:10" ht="12.75">
      <c r="B218" s="7"/>
      <c r="C218" s="17"/>
      <c r="D218" s="17"/>
      <c r="E218" s="17"/>
      <c r="I218" s="17"/>
      <c r="J218" s="17"/>
    </row>
    <row r="219" spans="2:10" ht="12.75">
      <c r="B219" s="7"/>
      <c r="C219" s="17"/>
      <c r="D219" s="17"/>
      <c r="E219" s="17"/>
      <c r="I219" s="17"/>
      <c r="J219" s="17"/>
    </row>
    <row r="220" spans="2:10" ht="12.75">
      <c r="B220" s="7"/>
      <c r="C220" s="17"/>
      <c r="D220" s="17"/>
      <c r="E220" s="17"/>
      <c r="I220" s="17"/>
      <c r="J220" s="17"/>
    </row>
    <row r="221" spans="2:10" ht="12.75">
      <c r="B221" s="7"/>
      <c r="C221" s="17"/>
      <c r="D221" s="17"/>
      <c r="E221" s="17"/>
      <c r="I221" s="17"/>
      <c r="J221" s="17"/>
    </row>
    <row r="222" spans="2:10" ht="12.75">
      <c r="B222" s="7"/>
      <c r="C222" s="17"/>
      <c r="D222" s="17"/>
      <c r="E222" s="17"/>
      <c r="I222" s="17"/>
      <c r="J222" s="17"/>
    </row>
    <row r="223" spans="2:10" ht="12.75">
      <c r="B223" s="7"/>
      <c r="C223" s="17"/>
      <c r="D223" s="17"/>
      <c r="E223" s="17"/>
      <c r="I223" s="17"/>
      <c r="J223" s="17"/>
    </row>
    <row r="224" spans="2:10" ht="12.75">
      <c r="B224" s="7"/>
      <c r="C224" s="17"/>
      <c r="D224" s="17"/>
      <c r="E224" s="17"/>
      <c r="I224" s="17"/>
      <c r="J224" s="17"/>
    </row>
    <row r="225" spans="2:10" ht="12.75">
      <c r="B225" s="7"/>
      <c r="C225" s="17"/>
      <c r="D225" s="17"/>
      <c r="E225" s="17"/>
      <c r="I225" s="17"/>
      <c r="J225" s="17"/>
    </row>
    <row r="226" spans="2:10" ht="12.75">
      <c r="B226" s="7"/>
      <c r="C226" s="17"/>
      <c r="D226" s="17"/>
      <c r="E226" s="17"/>
      <c r="I226" s="17"/>
      <c r="J226" s="17"/>
    </row>
    <row r="227" spans="2:10" ht="12.75">
      <c r="B227" s="7"/>
      <c r="C227" s="17"/>
      <c r="D227" s="17"/>
      <c r="E227" s="17"/>
      <c r="I227" s="17"/>
      <c r="J227" s="17"/>
    </row>
    <row r="228" spans="2:10" ht="12.75">
      <c r="B228" s="7"/>
      <c r="C228" s="17"/>
      <c r="D228" s="17"/>
      <c r="E228" s="17"/>
      <c r="I228" s="17"/>
      <c r="J228" s="17"/>
    </row>
    <row r="229" spans="2:10" ht="12.75">
      <c r="B229" s="7"/>
      <c r="C229" s="17"/>
      <c r="D229" s="17"/>
      <c r="E229" s="17"/>
      <c r="I229" s="17"/>
      <c r="J229" s="17"/>
    </row>
    <row r="230" spans="2:10" ht="12.75">
      <c r="B230" s="7"/>
      <c r="C230" s="17"/>
      <c r="D230" s="17"/>
      <c r="E230" s="17"/>
      <c r="I230" s="17"/>
      <c r="J230" s="17"/>
    </row>
    <row r="231" spans="2:10" ht="12.75">
      <c r="B231" s="7"/>
      <c r="C231" s="17"/>
      <c r="D231" s="17"/>
      <c r="E231" s="17"/>
      <c r="I231" s="17"/>
      <c r="J231" s="17"/>
    </row>
    <row r="232" spans="2:10" ht="12.75">
      <c r="B232" s="7"/>
      <c r="C232" s="17"/>
      <c r="D232" s="17"/>
      <c r="E232" s="17"/>
      <c r="I232" s="17"/>
      <c r="J232" s="17"/>
    </row>
    <row r="233" spans="2:10" ht="12.75">
      <c r="B233" s="7"/>
      <c r="C233" s="17"/>
      <c r="D233" s="17"/>
      <c r="E233" s="17"/>
      <c r="I233" s="17"/>
      <c r="J233" s="17"/>
    </row>
    <row r="234" spans="2:10" ht="12.75">
      <c r="B234" s="7"/>
      <c r="C234" s="17"/>
      <c r="D234" s="17"/>
      <c r="E234" s="17"/>
      <c r="I234" s="17"/>
      <c r="J234" s="17"/>
    </row>
    <row r="235" spans="2:10" ht="12.75">
      <c r="B235" s="7"/>
      <c r="C235" s="17"/>
      <c r="D235" s="17"/>
      <c r="E235" s="17"/>
      <c r="I235" s="17"/>
      <c r="J235" s="17"/>
    </row>
    <row r="236" spans="2:10" ht="12.75">
      <c r="B236" s="7"/>
      <c r="C236" s="17"/>
      <c r="D236" s="17"/>
      <c r="E236" s="17"/>
      <c r="I236" s="17"/>
      <c r="J236" s="17"/>
    </row>
    <row r="237" spans="2:10" ht="12.75">
      <c r="B237" s="7"/>
      <c r="C237" s="17"/>
      <c r="D237" s="17"/>
      <c r="E237" s="17"/>
      <c r="I237" s="17"/>
      <c r="J237" s="17"/>
    </row>
    <row r="238" spans="2:10" ht="12.75">
      <c r="B238" s="7"/>
      <c r="C238" s="17"/>
      <c r="D238" s="17"/>
      <c r="E238" s="17"/>
      <c r="I238" s="17"/>
      <c r="J238" s="17"/>
    </row>
    <row r="239" spans="2:10" ht="12.75">
      <c r="B239" s="7"/>
      <c r="C239" s="17"/>
      <c r="D239" s="17"/>
      <c r="E239" s="17"/>
      <c r="I239" s="17"/>
      <c r="J239" s="17"/>
    </row>
    <row r="240" spans="2:10" ht="12.75">
      <c r="B240" s="7"/>
      <c r="C240" s="17"/>
      <c r="D240" s="17"/>
      <c r="E240" s="17"/>
      <c r="I240" s="17"/>
      <c r="J240" s="17"/>
    </row>
    <row r="241" spans="2:10" ht="12.75">
      <c r="B241" s="7"/>
      <c r="C241" s="17"/>
      <c r="D241" s="17"/>
      <c r="E241" s="17"/>
      <c r="I241" s="17"/>
      <c r="J241" s="17"/>
    </row>
    <row r="242" spans="2:10" ht="12.75">
      <c r="B242" s="7"/>
      <c r="C242" s="17"/>
      <c r="D242" s="17"/>
      <c r="E242" s="17"/>
      <c r="I242" s="17"/>
      <c r="J242" s="17"/>
    </row>
    <row r="243" spans="2:10" ht="12.75">
      <c r="B243" s="7"/>
      <c r="C243" s="17"/>
      <c r="D243" s="17"/>
      <c r="E243" s="17"/>
      <c r="I243" s="17"/>
      <c r="J243" s="17"/>
    </row>
    <row r="244" spans="2:10" ht="12.75">
      <c r="B244" s="7"/>
      <c r="C244" s="17"/>
      <c r="D244" s="17"/>
      <c r="E244" s="17"/>
      <c r="I244" s="17"/>
      <c r="J244" s="17"/>
    </row>
    <row r="245" spans="2:10" ht="12.75">
      <c r="B245" s="7"/>
      <c r="C245" s="17"/>
      <c r="D245" s="17"/>
      <c r="E245" s="17"/>
      <c r="I245" s="17"/>
      <c r="J245" s="17"/>
    </row>
    <row r="246" spans="2:10" ht="12.75">
      <c r="B246" s="7"/>
      <c r="C246" s="17"/>
      <c r="D246" s="17"/>
      <c r="E246" s="17"/>
      <c r="I246" s="17"/>
      <c r="J246" s="17"/>
    </row>
    <row r="247" spans="2:10" ht="12.75">
      <c r="B247" s="7"/>
      <c r="C247" s="17"/>
      <c r="D247" s="17"/>
      <c r="E247" s="17"/>
      <c r="I247" s="17"/>
      <c r="J247" s="17"/>
    </row>
    <row r="248" spans="2:10" ht="12.75">
      <c r="B248" s="7"/>
      <c r="C248" s="17"/>
      <c r="D248" s="17"/>
      <c r="E248" s="17"/>
      <c r="I248" s="17"/>
      <c r="J248" s="17"/>
    </row>
    <row r="249" spans="2:10" ht="12.75">
      <c r="B249" s="7"/>
      <c r="C249" s="17"/>
      <c r="D249" s="17"/>
      <c r="E249" s="17"/>
      <c r="I249" s="17"/>
      <c r="J249" s="17"/>
    </row>
    <row r="250" spans="2:10" ht="12.75">
      <c r="B250" s="7"/>
      <c r="C250" s="17"/>
      <c r="D250" s="17"/>
      <c r="E250" s="17"/>
      <c r="I250" s="17"/>
      <c r="J250" s="17"/>
    </row>
    <row r="251" spans="2:10" ht="12.75">
      <c r="B251" s="7"/>
      <c r="C251" s="17"/>
      <c r="D251" s="17"/>
      <c r="E251" s="17"/>
      <c r="I251" s="17"/>
      <c r="J251" s="17"/>
    </row>
    <row r="252" spans="2:10" ht="12.75">
      <c r="B252" s="7"/>
      <c r="C252" s="17"/>
      <c r="D252" s="17"/>
      <c r="E252" s="17"/>
      <c r="I252" s="17"/>
      <c r="J252" s="17"/>
    </row>
    <row r="253" spans="2:10" ht="12.75">
      <c r="B253" s="7"/>
      <c r="C253" s="17"/>
      <c r="D253" s="17"/>
      <c r="E253" s="17"/>
      <c r="I253" s="17"/>
      <c r="J253" s="17"/>
    </row>
    <row r="254" spans="2:10" ht="12.75">
      <c r="B254" s="7"/>
      <c r="C254" s="17"/>
      <c r="D254" s="17"/>
      <c r="E254" s="17"/>
      <c r="I254" s="17"/>
      <c r="J254" s="17"/>
    </row>
  </sheetData>
  <sheetProtection/>
  <mergeCells count="49">
    <mergeCell ref="B11:L11"/>
    <mergeCell ref="G7:L7"/>
    <mergeCell ref="G8:L8"/>
    <mergeCell ref="G9:L9"/>
    <mergeCell ref="B10:L10"/>
    <mergeCell ref="G12:J12"/>
    <mergeCell ref="J13:J14"/>
    <mergeCell ref="L13:L14"/>
    <mergeCell ref="K12:L12"/>
    <mergeCell ref="B21:E21"/>
    <mergeCell ref="B70:E70"/>
    <mergeCell ref="B50:E50"/>
    <mergeCell ref="B53:E53"/>
    <mergeCell ref="B59:E59"/>
    <mergeCell ref="B61:E61"/>
    <mergeCell ref="M14:P16"/>
    <mergeCell ref="B2:C2"/>
    <mergeCell ref="D2:K2"/>
    <mergeCell ref="E3:K3"/>
    <mergeCell ref="E4:K6"/>
    <mergeCell ref="C12:C14"/>
    <mergeCell ref="B12:B14"/>
    <mergeCell ref="K13:K14"/>
    <mergeCell ref="B16:E16"/>
    <mergeCell ref="G13:G14"/>
    <mergeCell ref="B90:C90"/>
    <mergeCell ref="B88:C88"/>
    <mergeCell ref="B91:C91"/>
    <mergeCell ref="B26:E26"/>
    <mergeCell ref="B83:C83"/>
    <mergeCell ref="B84:C84"/>
    <mergeCell ref="B85:C85"/>
    <mergeCell ref="B89:C89"/>
    <mergeCell ref="B86:C86"/>
    <mergeCell ref="B87:C87"/>
    <mergeCell ref="B79:C79"/>
    <mergeCell ref="B80:C80"/>
    <mergeCell ref="B81:C81"/>
    <mergeCell ref="B82:C82"/>
    <mergeCell ref="B32:E32"/>
    <mergeCell ref="B38:E38"/>
    <mergeCell ref="B45:E45"/>
    <mergeCell ref="B78:C78"/>
    <mergeCell ref="B76:C76"/>
    <mergeCell ref="B74:C74"/>
    <mergeCell ref="B75:F75"/>
    <mergeCell ref="B77:C77"/>
    <mergeCell ref="B48:E48"/>
    <mergeCell ref="B66:E66"/>
  </mergeCells>
  <printOptions/>
  <pageMargins left="0.37" right="0.19" top="0.47" bottom="0.24" header="0.2" footer="0.24"/>
  <pageSetup horizontalDpi="600" verticalDpi="600" orientation="portrait" paperSize="9" scale="74" r:id="rId1"/>
  <rowBreaks count="1" manualBreakCount="1">
    <brk id="52" max="255" man="1"/>
  </rowBreaks>
  <colBreaks count="1" manualBreakCount="1">
    <brk id="12" min="1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Leonova</cp:lastModifiedBy>
  <cp:lastPrinted>2016-07-04T11:17:18Z</cp:lastPrinted>
  <dcterms:created xsi:type="dcterms:W3CDTF">2013-05-27T10:54:57Z</dcterms:created>
  <dcterms:modified xsi:type="dcterms:W3CDTF">2016-07-04T11:21:35Z</dcterms:modified>
  <cp:category/>
  <cp:version/>
  <cp:contentType/>
  <cp:contentStatus/>
</cp:coreProperties>
</file>